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ОБЩИ  МАТЕРИАЛИ- ОТДЕЛ СЧЕТОВОДСТВО\IIro2022trimesechie\МФ и Сметна\"/>
    </mc:Choice>
  </mc:AlternateContent>
  <bookViews>
    <workbookView xWindow="-120" yWindow="-120" windowWidth="24240" windowHeight="1314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9" i="1" l="1"/>
  <c r="E76" i="1"/>
  <c r="E80" i="1"/>
  <c r="E95" i="1"/>
  <c r="E53" i="1"/>
  <c r="E78" i="1"/>
  <c r="E77" i="1"/>
  <c r="E63" i="1"/>
  <c r="E14" i="1" l="1"/>
  <c r="E34" i="1"/>
  <c r="E39" i="1" l="1"/>
  <c r="E19" i="1"/>
  <c r="I76" i="1" l="1"/>
  <c r="E66" i="1"/>
  <c r="E62" i="1" l="1"/>
  <c r="I22" i="1" l="1"/>
  <c r="E32" i="1"/>
  <c r="E74" i="1" l="1"/>
  <c r="E83" i="1"/>
  <c r="E82" i="1" s="1"/>
</calcChain>
</file>

<file path=xl/sharedStrings.xml><?xml version="1.0" encoding="utf-8"?>
<sst xmlns="http://schemas.openxmlformats.org/spreadsheetml/2006/main" count="175" uniqueCount="110">
  <si>
    <t xml:space="preserve">Приложение </t>
  </si>
  <si>
    <t>МИНИСТЕРСТВО  НА  ВЪНШНИТЕ   РАБОТИ</t>
  </si>
  <si>
    <t xml:space="preserve"> наименование на първостепения разпоредител с бюджетни кредити</t>
  </si>
  <si>
    <t>Код по ЕБК</t>
  </si>
  <si>
    <t>ДИПЛОМАТИЧЕСКИ ПРЕДСТАВИТЕЛСТВА, МВнР-ЦУ, ДИ, ДКИ</t>
  </si>
  <si>
    <t xml:space="preserve">Консолидирани бюджети </t>
  </si>
  <si>
    <t xml:space="preserve">ЗА КАСОВОТО ИЗПЪЛНЕНИЕ НА БЮДЖЕТА </t>
  </si>
  <si>
    <t>1100</t>
  </si>
  <si>
    <t>Д-сти</t>
  </si>
  <si>
    <t>Вид  възнаграждения</t>
  </si>
  <si>
    <t xml:space="preserve">Лица </t>
  </si>
  <si>
    <t xml:space="preserve">§§ </t>
  </si>
  <si>
    <t>Брой</t>
  </si>
  <si>
    <t>Средства за възнаграждения лв.</t>
  </si>
  <si>
    <t>Д-ст 115</t>
  </si>
  <si>
    <t>МВнР-ЦУ</t>
  </si>
  <si>
    <t>В т.ч. :</t>
  </si>
  <si>
    <t>02-01</t>
  </si>
  <si>
    <t>За нещатен персонал по трудови правоот.- по ПМС66/1996 г.</t>
  </si>
  <si>
    <t>02-02</t>
  </si>
  <si>
    <t xml:space="preserve">За прерсонал по извънтрудови правоотношения </t>
  </si>
  <si>
    <t>02-05</t>
  </si>
  <si>
    <t>в т.ч. : предст.облекло по ЗДС</t>
  </si>
  <si>
    <t>02-08</t>
  </si>
  <si>
    <t>Обещетения в т.ч.:</t>
  </si>
  <si>
    <t>Обещетения по чл.220,ал.1  от  КТ</t>
  </si>
  <si>
    <t>Обещетения по чл.224,ал.1  от  КТ</t>
  </si>
  <si>
    <t>Обещетения по чл.222,ал.3, от  КТ</t>
  </si>
  <si>
    <t>Обещетения по чл. 61 от ЗДС</t>
  </si>
  <si>
    <t>Обещетения по чл.106,ал.3 от  ЗДС</t>
  </si>
  <si>
    <t>Обещетения по чл.106,ал.4 от  ЗДС</t>
  </si>
  <si>
    <t>Обезщетение по чл. 104, ал. 3 от ЗДС</t>
  </si>
  <si>
    <t>Обещетения по чл.225,ал.1  от  КТ</t>
  </si>
  <si>
    <t>Обезщетения по чл.104 ал.1  от ЗДС</t>
  </si>
  <si>
    <t>Лихви върху обезщетения</t>
  </si>
  <si>
    <t>02-09</t>
  </si>
  <si>
    <t>Други плащания в т.ч.:</t>
  </si>
  <si>
    <t>Възнаг. -временна нетрудоспособност</t>
  </si>
  <si>
    <t>Д-ст 116</t>
  </si>
  <si>
    <t>ДП/МВнР-ЦУ</t>
  </si>
  <si>
    <t>Нещатен персонал нает по трудови правоотношения</t>
  </si>
  <si>
    <t>Обещетения в т. ч.:</t>
  </si>
  <si>
    <t>Обезщетение по чл. 224, ал. 1 от КТ</t>
  </si>
  <si>
    <t>Обезщетение по чл. 61 от ЗДС</t>
  </si>
  <si>
    <t>Обезщетение по чл. 104, ал. 4 от ЗДС</t>
  </si>
  <si>
    <t>Обезщетение по чл. 104, ал.1  от ЗДС</t>
  </si>
  <si>
    <t>Обезщетение по чл. 225, ал.1</t>
  </si>
  <si>
    <t>Обезщетение по чл. 106, ал.3</t>
  </si>
  <si>
    <t>Обезщетение за неспазен срок за предизвестие</t>
  </si>
  <si>
    <t>Други плащания</t>
  </si>
  <si>
    <t>Д-ст 334</t>
  </si>
  <si>
    <t>ДИ</t>
  </si>
  <si>
    <t>СБКО</t>
  </si>
  <si>
    <t>Обезщетения в т.ч.:</t>
  </si>
  <si>
    <t>Др. плащания в т.ч.</t>
  </si>
  <si>
    <t>Д-ст 532</t>
  </si>
  <si>
    <t>За нещатен персонал по трудови правоот.</t>
  </si>
  <si>
    <t>Обезщетения на персонала</t>
  </si>
  <si>
    <t>Д-ст 732</t>
  </si>
  <si>
    <t>ДКИ</t>
  </si>
  <si>
    <t>Д-ст 117</t>
  </si>
  <si>
    <t>Избори</t>
  </si>
  <si>
    <t xml:space="preserve">Общо МВнР : </t>
  </si>
  <si>
    <t>В т. ч.:</t>
  </si>
  <si>
    <t>За нещатен персонал по трудови правоотношения</t>
  </si>
  <si>
    <t>Обезщетение по чл.105, ал.3 от ЗДС</t>
  </si>
  <si>
    <t xml:space="preserve">Изготвил:                                                                       </t>
  </si>
  <si>
    <t>Гл. счетоводител:</t>
  </si>
  <si>
    <t xml:space="preserve">                                Искра Григорова-Зоровска</t>
  </si>
  <si>
    <t>КЪМ  ГОДИШНИЯ ОТЧЕТ</t>
  </si>
  <si>
    <t>Главен секретар :</t>
  </si>
  <si>
    <t>Корекция обезщетение КТ-работодател</t>
  </si>
  <si>
    <t>Обезщетение по чл.104, ал.3 от ЗДС</t>
  </si>
  <si>
    <t>Обезщетение по чл. 104, ал.1 от ЗДС</t>
  </si>
  <si>
    <t>Обезщетение по чл.104, ал.4 от ЗДС</t>
  </si>
  <si>
    <t>19 бр.</t>
  </si>
  <si>
    <t>Разшифровка на § 02-00 "Други възнаграждения и плащания за персонал " за 2022 година</t>
  </si>
  <si>
    <t xml:space="preserve">За персонал по извънтрудови правоотношения </t>
  </si>
  <si>
    <t>77 бр.лица</t>
  </si>
  <si>
    <t>7бр. Сл.</t>
  </si>
  <si>
    <t>1 бр.</t>
  </si>
  <si>
    <t>36 бр. сл</t>
  </si>
  <si>
    <t>40 бр. сл.</t>
  </si>
  <si>
    <t>273 дни</t>
  </si>
  <si>
    <t>20 бр.</t>
  </si>
  <si>
    <t>746 дни</t>
  </si>
  <si>
    <t>24,5 бр.</t>
  </si>
  <si>
    <t>4 бр.</t>
  </si>
  <si>
    <t>346 дни</t>
  </si>
  <si>
    <t>1032 дни</t>
  </si>
  <si>
    <t>116,5 бр.</t>
  </si>
  <si>
    <t>1067 дни</t>
  </si>
  <si>
    <t>303 дни</t>
  </si>
  <si>
    <t>Изплатени суми  на персонала от СБКО</t>
  </si>
  <si>
    <t>424 бр. сл</t>
  </si>
  <si>
    <t>23 бр. сл</t>
  </si>
  <si>
    <t>639 бр. сл.</t>
  </si>
  <si>
    <t>267 бр. сл</t>
  </si>
  <si>
    <t>30 дни</t>
  </si>
  <si>
    <t>към 30.06.2022 г.</t>
  </si>
  <si>
    <t xml:space="preserve"> 28 бр. лица</t>
  </si>
  <si>
    <t>МВнР-ЦУ и ДКИ</t>
  </si>
  <si>
    <t>8 бр. сл. + 1</t>
  </si>
  <si>
    <t>7бр. сл.</t>
  </si>
  <si>
    <t>18дни</t>
  </si>
  <si>
    <t>0 бр.</t>
  </si>
  <si>
    <t>12 дни</t>
  </si>
  <si>
    <t>Нина Георгиева-Беленозова</t>
  </si>
  <si>
    <t>Надя Живкова-Ванева</t>
  </si>
  <si>
    <t>11 бр.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</si>
</sst>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font>
      <sz val="11"/>
      <color theme="1"/>
      <name val="Calibri"/>
      <family val="2"/>
      <charset val="204"/>
      <scheme val="minor"/>
    </font>
    <font>
      <sz val="10"/>
      <name val="Arial"/>
      <family val="2"/>
      <charset val="204"/>
    </font>
    <font>
      <b/>
      <sz val="14"/>
      <name val="Arial"/>
      <family val="2"/>
      <charset val="204"/>
    </font>
    <font>
      <b/>
      <sz val="10"/>
      <name val="Arial"/>
      <family val="2"/>
      <charset val="204"/>
    </font>
    <font>
      <b/>
      <sz val="12"/>
      <name val="Arial"/>
      <family val="2"/>
      <charset val="204"/>
    </font>
    <font>
      <b/>
      <sz val="11"/>
      <name val="Arial CYR"/>
      <family val="2"/>
      <charset val="204"/>
    </font>
    <font>
      <b/>
      <sz val="10"/>
      <name val="Arial CYR"/>
      <family val="2"/>
      <charset val="204"/>
    </font>
    <font>
      <b/>
      <sz val="12"/>
      <name val="Arial CYR"/>
      <family val="2"/>
      <charset val="204"/>
    </font>
    <font>
      <b/>
      <sz val="14"/>
      <name val="Arial CYR"/>
      <family val="2"/>
      <charset val="204"/>
    </font>
    <font>
      <b/>
      <sz val="11"/>
      <name val="Arial"/>
      <family val="2"/>
      <charset val="204"/>
    </font>
    <font>
      <sz val="10"/>
      <color theme="1"/>
      <name val="Arial"/>
      <family val="2"/>
      <charset val="204"/>
    </font>
    <font>
      <sz val="10"/>
      <name val="Hebar"/>
      <charset val="204"/>
    </font>
    <font>
      <b/>
      <sz val="10"/>
      <color theme="1"/>
      <name val="Arial"/>
      <family val="2"/>
      <charset val="204"/>
    </font>
    <font>
      <sz val="10"/>
      <color rgb="FFFF0000"/>
      <name val="Arial"/>
      <family val="2"/>
      <charset val="204"/>
    </font>
  </fonts>
  <fills count="5">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indexed="9"/>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1" fillId="0" borderId="0"/>
  </cellStyleXfs>
  <cellXfs count="85">
    <xf numFmtId="0" fontId="0" fillId="0" borderId="0" xfId="0"/>
    <xf numFmtId="0" fontId="1" fillId="0" borderId="0" xfId="0" applyFont="1"/>
    <xf numFmtId="49" fontId="1" fillId="0" borderId="0" xfId="0" applyNumberFormat="1" applyFont="1"/>
    <xf numFmtId="3" fontId="2" fillId="0" borderId="0" xfId="0" applyNumberFormat="1" applyFont="1" applyAlignment="1">
      <alignment horizontal="left"/>
    </xf>
    <xf numFmtId="0" fontId="2" fillId="0" borderId="0" xfId="0" applyFont="1" applyAlignment="1">
      <alignment horizontal="left"/>
    </xf>
    <xf numFmtId="0" fontId="3" fillId="0" borderId="0" xfId="0" applyFont="1"/>
    <xf numFmtId="0" fontId="4" fillId="0" borderId="0" xfId="0" quotePrefix="1" applyFont="1" applyAlignment="1">
      <alignment horizontal="left"/>
    </xf>
    <xf numFmtId="3" fontId="4" fillId="0" borderId="0" xfId="0" applyNumberFormat="1" applyFont="1" applyAlignment="1">
      <alignment horizontal="left"/>
    </xf>
    <xf numFmtId="0" fontId="4" fillId="0" borderId="0" xfId="0" applyFont="1" applyAlignment="1">
      <alignment horizontal="left"/>
    </xf>
    <xf numFmtId="0" fontId="2" fillId="0" borderId="0" xfId="0" applyFont="1" applyAlignment="1" applyProtection="1">
      <alignment horizontal="left"/>
      <protection locked="0"/>
    </xf>
    <xf numFmtId="49" fontId="3"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3" fontId="1" fillId="0" borderId="0" xfId="0" applyNumberFormat="1" applyFont="1"/>
    <xf numFmtId="0" fontId="5" fillId="0" borderId="0" xfId="0" applyFont="1" applyFill="1" applyAlignment="1">
      <alignment horizontal="left"/>
    </xf>
    <xf numFmtId="0" fontId="6" fillId="0" borderId="1" xfId="0" applyFont="1" applyBorder="1" applyAlignment="1" applyProtection="1">
      <alignment horizontal="center"/>
    </xf>
    <xf numFmtId="3" fontId="4" fillId="0" borderId="1" xfId="0" applyNumberFormat="1" applyFont="1" applyBorder="1"/>
    <xf numFmtId="0" fontId="7" fillId="0" borderId="0" xfId="0" applyFont="1" applyFill="1" applyAlignment="1" applyProtection="1">
      <alignment horizontal="left"/>
    </xf>
    <xf numFmtId="0" fontId="5" fillId="0" borderId="0" xfId="0" applyFont="1" applyAlignment="1" applyProtection="1">
      <alignment horizontal="left"/>
    </xf>
    <xf numFmtId="3" fontId="3" fillId="0" borderId="0" xfId="0" applyNumberFormat="1" applyFont="1"/>
    <xf numFmtId="0" fontId="3" fillId="0" borderId="0" xfId="0" quotePrefix="1" applyFont="1" applyAlignment="1">
      <alignment horizontal="center" vertical="center" wrapText="1"/>
    </xf>
    <xf numFmtId="0" fontId="8" fillId="0" borderId="0" xfId="0" applyFont="1" applyAlignment="1" applyProtection="1"/>
    <xf numFmtId="0" fontId="8" fillId="0" borderId="0" xfId="0" quotePrefix="1" applyFont="1" applyBorder="1" applyAlignment="1" applyProtection="1"/>
    <xf numFmtId="0" fontId="0" fillId="0" borderId="0" xfId="0" applyProtection="1"/>
    <xf numFmtId="0" fontId="1" fillId="0" borderId="2" xfId="0" applyFont="1" applyBorder="1"/>
    <xf numFmtId="49" fontId="1" fillId="0" borderId="2" xfId="0" applyNumberFormat="1" applyFont="1" applyBorder="1"/>
    <xf numFmtId="49" fontId="9" fillId="0" borderId="2" xfId="0" applyNumberFormat="1" applyFont="1" applyBorder="1" applyAlignment="1" applyProtection="1">
      <alignment horizontal="left"/>
      <protection locked="0"/>
    </xf>
    <xf numFmtId="14" fontId="3" fillId="0" borderId="0" xfId="0" applyNumberFormat="1" applyFont="1" applyBorder="1" applyAlignment="1" applyProtection="1"/>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3" fontId="3" fillId="0" borderId="1" xfId="0" applyNumberFormat="1" applyFont="1" applyBorder="1" applyAlignment="1">
      <alignment horizontal="center" vertical="center" wrapText="1"/>
    </xf>
    <xf numFmtId="0" fontId="1" fillId="0" borderId="6" xfId="0" applyFont="1" applyBorder="1" applyAlignment="1"/>
    <xf numFmtId="0" fontId="1" fillId="0" borderId="0" xfId="0" applyFont="1" applyBorder="1" applyAlignment="1"/>
    <xf numFmtId="0" fontId="3" fillId="2" borderId="7" xfId="0" applyFont="1" applyFill="1" applyBorder="1"/>
    <xf numFmtId="49" fontId="3" fillId="2" borderId="8" xfId="0" applyNumberFormat="1" applyFont="1" applyFill="1" applyBorder="1"/>
    <xf numFmtId="0" fontId="3" fillId="2" borderId="8" xfId="0" applyFont="1" applyFill="1" applyBorder="1"/>
    <xf numFmtId="4" fontId="3" fillId="2" borderId="9" xfId="0" applyNumberFormat="1" applyFont="1" applyFill="1" applyBorder="1"/>
    <xf numFmtId="0" fontId="3" fillId="0" borderId="10" xfId="0" applyFont="1" applyBorder="1"/>
    <xf numFmtId="49" fontId="3" fillId="0" borderId="10" xfId="0" applyNumberFormat="1" applyFont="1" applyBorder="1"/>
    <xf numFmtId="0" fontId="1" fillId="0" borderId="10" xfId="0" applyFont="1" applyBorder="1"/>
    <xf numFmtId="0" fontId="10" fillId="3" borderId="10" xfId="0" applyFont="1" applyFill="1" applyBorder="1"/>
    <xf numFmtId="4" fontId="10" fillId="3" borderId="10" xfId="0" applyNumberFormat="1" applyFont="1" applyFill="1" applyBorder="1"/>
    <xf numFmtId="4" fontId="1" fillId="0" borderId="0" xfId="0" applyNumberFormat="1" applyFont="1"/>
    <xf numFmtId="0" fontId="1" fillId="3" borderId="10" xfId="0" applyFont="1" applyFill="1" applyBorder="1"/>
    <xf numFmtId="4" fontId="3" fillId="3" borderId="10" xfId="0" applyNumberFormat="1" applyFont="1" applyFill="1" applyBorder="1"/>
    <xf numFmtId="4" fontId="0" fillId="0" borderId="0" xfId="0" applyNumberFormat="1"/>
    <xf numFmtId="4" fontId="1" fillId="3" borderId="10" xfId="0" applyNumberFormat="1" applyFont="1" applyFill="1" applyBorder="1"/>
    <xf numFmtId="0" fontId="3" fillId="2" borderId="10" xfId="0" applyFont="1" applyFill="1" applyBorder="1"/>
    <xf numFmtId="49" fontId="3" fillId="2" borderId="10" xfId="0" applyNumberFormat="1" applyFont="1" applyFill="1" applyBorder="1"/>
    <xf numFmtId="0" fontId="1" fillId="2" borderId="10" xfId="0" applyFont="1" applyFill="1" applyBorder="1"/>
    <xf numFmtId="4" fontId="3" fillId="2" borderId="10" xfId="0" applyNumberFormat="1" applyFont="1" applyFill="1" applyBorder="1"/>
    <xf numFmtId="49" fontId="1" fillId="2" borderId="10" xfId="0" applyNumberFormat="1" applyFont="1" applyFill="1" applyBorder="1"/>
    <xf numFmtId="3" fontId="1" fillId="2" borderId="10" xfId="0" applyNumberFormat="1" applyFont="1" applyFill="1" applyBorder="1"/>
    <xf numFmtId="3" fontId="1" fillId="4" borderId="10" xfId="0" applyNumberFormat="1" applyFont="1" applyFill="1" applyBorder="1"/>
    <xf numFmtId="4" fontId="3" fillId="4" borderId="10" xfId="0" applyNumberFormat="1" applyFont="1" applyFill="1" applyBorder="1"/>
    <xf numFmtId="3" fontId="1" fillId="4" borderId="11" xfId="0" applyNumberFormat="1" applyFont="1" applyFill="1" applyBorder="1"/>
    <xf numFmtId="0" fontId="1" fillId="0" borderId="0" xfId="0" applyFont="1" applyBorder="1"/>
    <xf numFmtId="49" fontId="1" fillId="0" borderId="0" xfId="0" applyNumberFormat="1" applyFont="1" applyBorder="1"/>
    <xf numFmtId="3" fontId="1" fillId="0" borderId="0" xfId="0" applyNumberFormat="1" applyFont="1" applyBorder="1"/>
    <xf numFmtId="164" fontId="3" fillId="0" borderId="0" xfId="1" applyNumberFormat="1" applyFont="1" applyBorder="1" applyAlignment="1" applyProtection="1">
      <alignment horizontal="left"/>
      <protection locked="0"/>
    </xf>
    <xf numFmtId="49" fontId="3" fillId="0" borderId="0" xfId="0" applyNumberFormat="1" applyFont="1" applyBorder="1"/>
    <xf numFmtId="3" fontId="3" fillId="0" borderId="0" xfId="1" applyNumberFormat="1" applyFont="1" applyBorder="1" applyAlignment="1" applyProtection="1">
      <alignment horizontal="left"/>
      <protection locked="0"/>
    </xf>
    <xf numFmtId="0" fontId="3" fillId="0" borderId="0" xfId="0" applyFont="1" applyBorder="1" applyAlignment="1">
      <alignment horizontal="left"/>
    </xf>
    <xf numFmtId="0" fontId="0" fillId="0" borderId="0" xfId="0" applyBorder="1"/>
    <xf numFmtId="49" fontId="0" fillId="0" borderId="0" xfId="0" applyNumberFormat="1" applyBorder="1"/>
    <xf numFmtId="0" fontId="3" fillId="0" borderId="0" xfId="0" applyFont="1" applyBorder="1"/>
    <xf numFmtId="3" fontId="0" fillId="0" borderId="0" xfId="0" applyNumberFormat="1"/>
    <xf numFmtId="0" fontId="1" fillId="0" borderId="0" xfId="0" applyFont="1" applyBorder="1" applyAlignment="1">
      <alignment horizontal="center"/>
    </xf>
    <xf numFmtId="0" fontId="0" fillId="0" borderId="0" xfId="0" applyAlignment="1">
      <alignment horizontal="justify" vertical="top" wrapText="1"/>
    </xf>
    <xf numFmtId="0" fontId="0" fillId="0" borderId="0" xfId="0" applyFill="1"/>
    <xf numFmtId="4" fontId="13" fillId="0" borderId="10" xfId="0" applyNumberFormat="1" applyFont="1" applyFill="1" applyBorder="1"/>
    <xf numFmtId="0" fontId="1" fillId="0" borderId="12" xfId="0" applyFont="1" applyFill="1" applyBorder="1"/>
    <xf numFmtId="0" fontId="10" fillId="3" borderId="10" xfId="0" applyFont="1" applyFill="1" applyBorder="1" applyAlignment="1">
      <alignment horizontal="left"/>
    </xf>
    <xf numFmtId="4" fontId="12" fillId="3" borderId="10" xfId="0" applyNumberFormat="1" applyFont="1" applyFill="1" applyBorder="1"/>
    <xf numFmtId="0" fontId="10" fillId="3" borderId="10" xfId="0" applyFont="1" applyFill="1" applyBorder="1" applyAlignment="1"/>
    <xf numFmtId="0" fontId="3" fillId="0" borderId="0" xfId="0" applyFont="1" applyBorder="1" applyAlignment="1">
      <alignment horizontal="center" wrapText="1"/>
    </xf>
    <xf numFmtId="164" fontId="3" fillId="0" borderId="0" xfId="1" applyNumberFormat="1" applyFont="1" applyBorder="1" applyAlignment="1" applyProtection="1">
      <alignment horizontal="left"/>
      <protection locked="0"/>
    </xf>
    <xf numFmtId="0" fontId="2" fillId="0" borderId="0" xfId="0" quotePrefix="1" applyFont="1" applyAlignment="1">
      <alignment horizontal="center" vertical="center" wrapText="1"/>
    </xf>
    <xf numFmtId="0" fontId="8" fillId="0" borderId="0" xfId="0" applyFont="1" applyAlignment="1" applyProtection="1">
      <alignment horizontal="center"/>
    </xf>
    <xf numFmtId="0" fontId="8" fillId="0" borderId="0" xfId="0" quotePrefix="1" applyFont="1" applyBorder="1" applyAlignment="1" applyProtection="1">
      <alignment horizontal="center"/>
    </xf>
    <xf numFmtId="3" fontId="3" fillId="0" borderId="3" xfId="0" applyNumberFormat="1" applyFont="1" applyBorder="1" applyAlignment="1" applyProtection="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49" fontId="3" fillId="3" borderId="10" xfId="0" applyNumberFormat="1" applyFont="1" applyFill="1" applyBorder="1"/>
  </cellXfs>
  <cellStyles count="2">
    <cellStyle name="Normal" xfId="0" builtinId="0"/>
    <cellStyle name="Normal_Mes_Otch_2002_MVnR"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tabSelected="1" topLeftCell="A49" workbookViewId="0">
      <selection activeCell="D54" sqref="D54"/>
    </sheetView>
  </sheetViews>
  <sheetFormatPr defaultRowHeight="15"/>
  <cols>
    <col min="2" max="2" width="12.5703125" customWidth="1"/>
    <col min="3" max="3" width="62.85546875" customWidth="1"/>
    <col min="4" max="4" width="15.28515625" customWidth="1"/>
    <col min="5" max="5" width="22.140625" customWidth="1"/>
    <col min="7" max="7" width="10.140625" bestFit="1" customWidth="1"/>
    <col min="8" max="9" width="10" bestFit="1" customWidth="1"/>
    <col min="258" max="258" width="12.5703125" customWidth="1"/>
    <col min="259" max="259" width="62.85546875" customWidth="1"/>
    <col min="260" max="260" width="15.28515625" customWidth="1"/>
    <col min="261" max="261" width="22.140625" customWidth="1"/>
    <col min="263" max="263" width="10.140625" bestFit="1" customWidth="1"/>
    <col min="514" max="514" width="12.5703125" customWidth="1"/>
    <col min="515" max="515" width="62.85546875" customWidth="1"/>
    <col min="516" max="516" width="15.28515625" customWidth="1"/>
    <col min="517" max="517" width="22.140625" customWidth="1"/>
    <col min="519" max="519" width="10.140625" bestFit="1" customWidth="1"/>
    <col min="770" max="770" width="12.5703125" customWidth="1"/>
    <col min="771" max="771" width="62.85546875" customWidth="1"/>
    <col min="772" max="772" width="15.28515625" customWidth="1"/>
    <col min="773" max="773" width="22.140625" customWidth="1"/>
    <col min="775" max="775" width="10.140625" bestFit="1" customWidth="1"/>
    <col min="1026" max="1026" width="12.5703125" customWidth="1"/>
    <col min="1027" max="1027" width="62.85546875" customWidth="1"/>
    <col min="1028" max="1028" width="15.28515625" customWidth="1"/>
    <col min="1029" max="1029" width="22.140625" customWidth="1"/>
    <col min="1031" max="1031" width="10.140625" bestFit="1" customWidth="1"/>
    <col min="1282" max="1282" width="12.5703125" customWidth="1"/>
    <col min="1283" max="1283" width="62.85546875" customWidth="1"/>
    <col min="1284" max="1284" width="15.28515625" customWidth="1"/>
    <col min="1285" max="1285" width="22.140625" customWidth="1"/>
    <col min="1287" max="1287" width="10.140625" bestFit="1" customWidth="1"/>
    <col min="1538" max="1538" width="12.5703125" customWidth="1"/>
    <col min="1539" max="1539" width="62.85546875" customWidth="1"/>
    <col min="1540" max="1540" width="15.28515625" customWidth="1"/>
    <col min="1541" max="1541" width="22.140625" customWidth="1"/>
    <col min="1543" max="1543" width="10.140625" bestFit="1" customWidth="1"/>
    <col min="1794" max="1794" width="12.5703125" customWidth="1"/>
    <col min="1795" max="1795" width="62.85546875" customWidth="1"/>
    <col min="1796" max="1796" width="15.28515625" customWidth="1"/>
    <col min="1797" max="1797" width="22.140625" customWidth="1"/>
    <col min="1799" max="1799" width="10.140625" bestFit="1" customWidth="1"/>
    <col min="2050" max="2050" width="12.5703125" customWidth="1"/>
    <col min="2051" max="2051" width="62.85546875" customWidth="1"/>
    <col min="2052" max="2052" width="15.28515625" customWidth="1"/>
    <col min="2053" max="2053" width="22.140625" customWidth="1"/>
    <col min="2055" max="2055" width="10.140625" bestFit="1" customWidth="1"/>
    <col min="2306" max="2306" width="12.5703125" customWidth="1"/>
    <col min="2307" max="2307" width="62.85546875" customWidth="1"/>
    <col min="2308" max="2308" width="15.28515625" customWidth="1"/>
    <col min="2309" max="2309" width="22.140625" customWidth="1"/>
    <col min="2311" max="2311" width="10.140625" bestFit="1" customWidth="1"/>
    <col min="2562" max="2562" width="12.5703125" customWidth="1"/>
    <col min="2563" max="2563" width="62.85546875" customWidth="1"/>
    <col min="2564" max="2564" width="15.28515625" customWidth="1"/>
    <col min="2565" max="2565" width="22.140625" customWidth="1"/>
    <col min="2567" max="2567" width="10.140625" bestFit="1" customWidth="1"/>
    <col min="2818" max="2818" width="12.5703125" customWidth="1"/>
    <col min="2819" max="2819" width="62.85546875" customWidth="1"/>
    <col min="2820" max="2820" width="15.28515625" customWidth="1"/>
    <col min="2821" max="2821" width="22.140625" customWidth="1"/>
    <col min="2823" max="2823" width="10.140625" bestFit="1" customWidth="1"/>
    <col min="3074" max="3074" width="12.5703125" customWidth="1"/>
    <col min="3075" max="3075" width="62.85546875" customWidth="1"/>
    <col min="3076" max="3076" width="15.28515625" customWidth="1"/>
    <col min="3077" max="3077" width="22.140625" customWidth="1"/>
    <col min="3079" max="3079" width="10.140625" bestFit="1" customWidth="1"/>
    <col min="3330" max="3330" width="12.5703125" customWidth="1"/>
    <col min="3331" max="3331" width="62.85546875" customWidth="1"/>
    <col min="3332" max="3332" width="15.28515625" customWidth="1"/>
    <col min="3333" max="3333" width="22.140625" customWidth="1"/>
    <col min="3335" max="3335" width="10.140625" bestFit="1" customWidth="1"/>
    <col min="3586" max="3586" width="12.5703125" customWidth="1"/>
    <col min="3587" max="3587" width="62.85546875" customWidth="1"/>
    <col min="3588" max="3588" width="15.28515625" customWidth="1"/>
    <col min="3589" max="3589" width="22.140625" customWidth="1"/>
    <col min="3591" max="3591" width="10.140625" bestFit="1" customWidth="1"/>
    <col min="3842" max="3842" width="12.5703125" customWidth="1"/>
    <col min="3843" max="3843" width="62.85546875" customWidth="1"/>
    <col min="3844" max="3844" width="15.28515625" customWidth="1"/>
    <col min="3845" max="3845" width="22.140625" customWidth="1"/>
    <col min="3847" max="3847" width="10.140625" bestFit="1" customWidth="1"/>
    <col min="4098" max="4098" width="12.5703125" customWidth="1"/>
    <col min="4099" max="4099" width="62.85546875" customWidth="1"/>
    <col min="4100" max="4100" width="15.28515625" customWidth="1"/>
    <col min="4101" max="4101" width="22.140625" customWidth="1"/>
    <col min="4103" max="4103" width="10.140625" bestFit="1" customWidth="1"/>
    <col min="4354" max="4354" width="12.5703125" customWidth="1"/>
    <col min="4355" max="4355" width="62.85546875" customWidth="1"/>
    <col min="4356" max="4356" width="15.28515625" customWidth="1"/>
    <col min="4357" max="4357" width="22.140625" customWidth="1"/>
    <col min="4359" max="4359" width="10.140625" bestFit="1" customWidth="1"/>
    <col min="4610" max="4610" width="12.5703125" customWidth="1"/>
    <col min="4611" max="4611" width="62.85546875" customWidth="1"/>
    <col min="4612" max="4612" width="15.28515625" customWidth="1"/>
    <col min="4613" max="4613" width="22.140625" customWidth="1"/>
    <col min="4615" max="4615" width="10.140625" bestFit="1" customWidth="1"/>
    <col min="4866" max="4866" width="12.5703125" customWidth="1"/>
    <col min="4867" max="4867" width="62.85546875" customWidth="1"/>
    <col min="4868" max="4868" width="15.28515625" customWidth="1"/>
    <col min="4869" max="4869" width="22.140625" customWidth="1"/>
    <col min="4871" max="4871" width="10.140625" bestFit="1" customWidth="1"/>
    <col min="5122" max="5122" width="12.5703125" customWidth="1"/>
    <col min="5123" max="5123" width="62.85546875" customWidth="1"/>
    <col min="5124" max="5124" width="15.28515625" customWidth="1"/>
    <col min="5125" max="5125" width="22.140625" customWidth="1"/>
    <col min="5127" max="5127" width="10.140625" bestFit="1" customWidth="1"/>
    <col min="5378" max="5378" width="12.5703125" customWidth="1"/>
    <col min="5379" max="5379" width="62.85546875" customWidth="1"/>
    <col min="5380" max="5380" width="15.28515625" customWidth="1"/>
    <col min="5381" max="5381" width="22.140625" customWidth="1"/>
    <col min="5383" max="5383" width="10.140625" bestFit="1" customWidth="1"/>
    <col min="5634" max="5634" width="12.5703125" customWidth="1"/>
    <col min="5635" max="5635" width="62.85546875" customWidth="1"/>
    <col min="5636" max="5636" width="15.28515625" customWidth="1"/>
    <col min="5637" max="5637" width="22.140625" customWidth="1"/>
    <col min="5639" max="5639" width="10.140625" bestFit="1" customWidth="1"/>
    <col min="5890" max="5890" width="12.5703125" customWidth="1"/>
    <col min="5891" max="5891" width="62.85546875" customWidth="1"/>
    <col min="5892" max="5892" width="15.28515625" customWidth="1"/>
    <col min="5893" max="5893" width="22.140625" customWidth="1"/>
    <col min="5895" max="5895" width="10.140625" bestFit="1" customWidth="1"/>
    <col min="6146" max="6146" width="12.5703125" customWidth="1"/>
    <col min="6147" max="6147" width="62.85546875" customWidth="1"/>
    <col min="6148" max="6148" width="15.28515625" customWidth="1"/>
    <col min="6149" max="6149" width="22.140625" customWidth="1"/>
    <col min="6151" max="6151" width="10.140625" bestFit="1" customWidth="1"/>
    <col min="6402" max="6402" width="12.5703125" customWidth="1"/>
    <col min="6403" max="6403" width="62.85546875" customWidth="1"/>
    <col min="6404" max="6404" width="15.28515625" customWidth="1"/>
    <col min="6405" max="6405" width="22.140625" customWidth="1"/>
    <col min="6407" max="6407" width="10.140625" bestFit="1" customWidth="1"/>
    <col min="6658" max="6658" width="12.5703125" customWidth="1"/>
    <col min="6659" max="6659" width="62.85546875" customWidth="1"/>
    <col min="6660" max="6660" width="15.28515625" customWidth="1"/>
    <col min="6661" max="6661" width="22.140625" customWidth="1"/>
    <col min="6663" max="6663" width="10.140625" bestFit="1" customWidth="1"/>
    <col min="6914" max="6914" width="12.5703125" customWidth="1"/>
    <col min="6915" max="6915" width="62.85546875" customWidth="1"/>
    <col min="6916" max="6916" width="15.28515625" customWidth="1"/>
    <col min="6917" max="6917" width="22.140625" customWidth="1"/>
    <col min="6919" max="6919" width="10.140625" bestFit="1" customWidth="1"/>
    <col min="7170" max="7170" width="12.5703125" customWidth="1"/>
    <col min="7171" max="7171" width="62.85546875" customWidth="1"/>
    <col min="7172" max="7172" width="15.28515625" customWidth="1"/>
    <col min="7173" max="7173" width="22.140625" customWidth="1"/>
    <col min="7175" max="7175" width="10.140625" bestFit="1" customWidth="1"/>
    <col min="7426" max="7426" width="12.5703125" customWidth="1"/>
    <col min="7427" max="7427" width="62.85546875" customWidth="1"/>
    <col min="7428" max="7428" width="15.28515625" customWidth="1"/>
    <col min="7429" max="7429" width="22.140625" customWidth="1"/>
    <col min="7431" max="7431" width="10.140625" bestFit="1" customWidth="1"/>
    <col min="7682" max="7682" width="12.5703125" customWidth="1"/>
    <col min="7683" max="7683" width="62.85546875" customWidth="1"/>
    <col min="7684" max="7684" width="15.28515625" customWidth="1"/>
    <col min="7685" max="7685" width="22.140625" customWidth="1"/>
    <col min="7687" max="7687" width="10.140625" bestFit="1" customWidth="1"/>
    <col min="7938" max="7938" width="12.5703125" customWidth="1"/>
    <col min="7939" max="7939" width="62.85546875" customWidth="1"/>
    <col min="7940" max="7940" width="15.28515625" customWidth="1"/>
    <col min="7941" max="7941" width="22.140625" customWidth="1"/>
    <col min="7943" max="7943" width="10.140625" bestFit="1" customWidth="1"/>
    <col min="8194" max="8194" width="12.5703125" customWidth="1"/>
    <col min="8195" max="8195" width="62.85546875" customWidth="1"/>
    <col min="8196" max="8196" width="15.28515625" customWidth="1"/>
    <col min="8197" max="8197" width="22.140625" customWidth="1"/>
    <col min="8199" max="8199" width="10.140625" bestFit="1" customWidth="1"/>
    <col min="8450" max="8450" width="12.5703125" customWidth="1"/>
    <col min="8451" max="8451" width="62.85546875" customWidth="1"/>
    <col min="8452" max="8452" width="15.28515625" customWidth="1"/>
    <col min="8453" max="8453" width="22.140625" customWidth="1"/>
    <col min="8455" max="8455" width="10.140625" bestFit="1" customWidth="1"/>
    <col min="8706" max="8706" width="12.5703125" customWidth="1"/>
    <col min="8707" max="8707" width="62.85546875" customWidth="1"/>
    <col min="8708" max="8708" width="15.28515625" customWidth="1"/>
    <col min="8709" max="8709" width="22.140625" customWidth="1"/>
    <col min="8711" max="8711" width="10.140625" bestFit="1" customWidth="1"/>
    <col min="8962" max="8962" width="12.5703125" customWidth="1"/>
    <col min="8963" max="8963" width="62.85546875" customWidth="1"/>
    <col min="8964" max="8964" width="15.28515625" customWidth="1"/>
    <col min="8965" max="8965" width="22.140625" customWidth="1"/>
    <col min="8967" max="8967" width="10.140625" bestFit="1" customWidth="1"/>
    <col min="9218" max="9218" width="12.5703125" customWidth="1"/>
    <col min="9219" max="9219" width="62.85546875" customWidth="1"/>
    <col min="9220" max="9220" width="15.28515625" customWidth="1"/>
    <col min="9221" max="9221" width="22.140625" customWidth="1"/>
    <col min="9223" max="9223" width="10.140625" bestFit="1" customWidth="1"/>
    <col min="9474" max="9474" width="12.5703125" customWidth="1"/>
    <col min="9475" max="9475" width="62.85546875" customWidth="1"/>
    <col min="9476" max="9476" width="15.28515625" customWidth="1"/>
    <col min="9477" max="9477" width="22.140625" customWidth="1"/>
    <col min="9479" max="9479" width="10.140625" bestFit="1" customWidth="1"/>
    <col min="9730" max="9730" width="12.5703125" customWidth="1"/>
    <col min="9731" max="9731" width="62.85546875" customWidth="1"/>
    <col min="9732" max="9732" width="15.28515625" customWidth="1"/>
    <col min="9733" max="9733" width="22.140625" customWidth="1"/>
    <col min="9735" max="9735" width="10.140625" bestFit="1" customWidth="1"/>
    <col min="9986" max="9986" width="12.5703125" customWidth="1"/>
    <col min="9987" max="9987" width="62.85546875" customWidth="1"/>
    <col min="9988" max="9988" width="15.28515625" customWidth="1"/>
    <col min="9989" max="9989" width="22.140625" customWidth="1"/>
    <col min="9991" max="9991" width="10.140625" bestFit="1" customWidth="1"/>
    <col min="10242" max="10242" width="12.5703125" customWidth="1"/>
    <col min="10243" max="10243" width="62.85546875" customWidth="1"/>
    <col min="10244" max="10244" width="15.28515625" customWidth="1"/>
    <col min="10245" max="10245" width="22.140625" customWidth="1"/>
    <col min="10247" max="10247" width="10.140625" bestFit="1" customWidth="1"/>
    <col min="10498" max="10498" width="12.5703125" customWidth="1"/>
    <col min="10499" max="10499" width="62.85546875" customWidth="1"/>
    <col min="10500" max="10500" width="15.28515625" customWidth="1"/>
    <col min="10501" max="10501" width="22.140625" customWidth="1"/>
    <col min="10503" max="10503" width="10.140625" bestFit="1" customWidth="1"/>
    <col min="10754" max="10754" width="12.5703125" customWidth="1"/>
    <col min="10755" max="10755" width="62.85546875" customWidth="1"/>
    <col min="10756" max="10756" width="15.28515625" customWidth="1"/>
    <col min="10757" max="10757" width="22.140625" customWidth="1"/>
    <col min="10759" max="10759" width="10.140625" bestFit="1" customWidth="1"/>
    <col min="11010" max="11010" width="12.5703125" customWidth="1"/>
    <col min="11011" max="11011" width="62.85546875" customWidth="1"/>
    <col min="11012" max="11012" width="15.28515625" customWidth="1"/>
    <col min="11013" max="11013" width="22.140625" customWidth="1"/>
    <col min="11015" max="11015" width="10.140625" bestFit="1" customWidth="1"/>
    <col min="11266" max="11266" width="12.5703125" customWidth="1"/>
    <col min="11267" max="11267" width="62.85546875" customWidth="1"/>
    <col min="11268" max="11268" width="15.28515625" customWidth="1"/>
    <col min="11269" max="11269" width="22.140625" customWidth="1"/>
    <col min="11271" max="11271" width="10.140625" bestFit="1" customWidth="1"/>
    <col min="11522" max="11522" width="12.5703125" customWidth="1"/>
    <col min="11523" max="11523" width="62.85546875" customWidth="1"/>
    <col min="11524" max="11524" width="15.28515625" customWidth="1"/>
    <col min="11525" max="11525" width="22.140625" customWidth="1"/>
    <col min="11527" max="11527" width="10.140625" bestFit="1" customWidth="1"/>
    <col min="11778" max="11778" width="12.5703125" customWidth="1"/>
    <col min="11779" max="11779" width="62.85546875" customWidth="1"/>
    <col min="11780" max="11780" width="15.28515625" customWidth="1"/>
    <col min="11781" max="11781" width="22.140625" customWidth="1"/>
    <col min="11783" max="11783" width="10.140625" bestFit="1" customWidth="1"/>
    <col min="12034" max="12034" width="12.5703125" customWidth="1"/>
    <col min="12035" max="12035" width="62.85546875" customWidth="1"/>
    <col min="12036" max="12036" width="15.28515625" customWidth="1"/>
    <col min="12037" max="12037" width="22.140625" customWidth="1"/>
    <col min="12039" max="12039" width="10.140625" bestFit="1" customWidth="1"/>
    <col min="12290" max="12290" width="12.5703125" customWidth="1"/>
    <col min="12291" max="12291" width="62.85546875" customWidth="1"/>
    <col min="12292" max="12292" width="15.28515625" customWidth="1"/>
    <col min="12293" max="12293" width="22.140625" customWidth="1"/>
    <col min="12295" max="12295" width="10.140625" bestFit="1" customWidth="1"/>
    <col min="12546" max="12546" width="12.5703125" customWidth="1"/>
    <col min="12547" max="12547" width="62.85546875" customWidth="1"/>
    <col min="12548" max="12548" width="15.28515625" customWidth="1"/>
    <col min="12549" max="12549" width="22.140625" customWidth="1"/>
    <col min="12551" max="12551" width="10.140625" bestFit="1" customWidth="1"/>
    <col min="12802" max="12802" width="12.5703125" customWidth="1"/>
    <col min="12803" max="12803" width="62.85546875" customWidth="1"/>
    <col min="12804" max="12804" width="15.28515625" customWidth="1"/>
    <col min="12805" max="12805" width="22.140625" customWidth="1"/>
    <col min="12807" max="12807" width="10.140625" bestFit="1" customWidth="1"/>
    <col min="13058" max="13058" width="12.5703125" customWidth="1"/>
    <col min="13059" max="13059" width="62.85546875" customWidth="1"/>
    <col min="13060" max="13060" width="15.28515625" customWidth="1"/>
    <col min="13061" max="13061" width="22.140625" customWidth="1"/>
    <col min="13063" max="13063" width="10.140625" bestFit="1" customWidth="1"/>
    <col min="13314" max="13314" width="12.5703125" customWidth="1"/>
    <col min="13315" max="13315" width="62.85546875" customWidth="1"/>
    <col min="13316" max="13316" width="15.28515625" customWidth="1"/>
    <col min="13317" max="13317" width="22.140625" customWidth="1"/>
    <col min="13319" max="13319" width="10.140625" bestFit="1" customWidth="1"/>
    <col min="13570" max="13570" width="12.5703125" customWidth="1"/>
    <col min="13571" max="13571" width="62.85546875" customWidth="1"/>
    <col min="13572" max="13572" width="15.28515625" customWidth="1"/>
    <col min="13573" max="13573" width="22.140625" customWidth="1"/>
    <col min="13575" max="13575" width="10.140625" bestFit="1" customWidth="1"/>
    <col min="13826" max="13826" width="12.5703125" customWidth="1"/>
    <col min="13827" max="13827" width="62.85546875" customWidth="1"/>
    <col min="13828" max="13828" width="15.28515625" customWidth="1"/>
    <col min="13829" max="13829" width="22.140625" customWidth="1"/>
    <col min="13831" max="13831" width="10.140625" bestFit="1" customWidth="1"/>
    <col min="14082" max="14082" width="12.5703125" customWidth="1"/>
    <col min="14083" max="14083" width="62.85546875" customWidth="1"/>
    <col min="14084" max="14084" width="15.28515625" customWidth="1"/>
    <col min="14085" max="14085" width="22.140625" customWidth="1"/>
    <col min="14087" max="14087" width="10.140625" bestFit="1" customWidth="1"/>
    <col min="14338" max="14338" width="12.5703125" customWidth="1"/>
    <col min="14339" max="14339" width="62.85546875" customWidth="1"/>
    <col min="14340" max="14340" width="15.28515625" customWidth="1"/>
    <col min="14341" max="14341" width="22.140625" customWidth="1"/>
    <col min="14343" max="14343" width="10.140625" bestFit="1" customWidth="1"/>
    <col min="14594" max="14594" width="12.5703125" customWidth="1"/>
    <col min="14595" max="14595" width="62.85546875" customWidth="1"/>
    <col min="14596" max="14596" width="15.28515625" customWidth="1"/>
    <col min="14597" max="14597" width="22.140625" customWidth="1"/>
    <col min="14599" max="14599" width="10.140625" bestFit="1" customWidth="1"/>
    <col min="14850" max="14850" width="12.5703125" customWidth="1"/>
    <col min="14851" max="14851" width="62.85546875" customWidth="1"/>
    <col min="14852" max="14852" width="15.28515625" customWidth="1"/>
    <col min="14853" max="14853" width="22.140625" customWidth="1"/>
    <col min="14855" max="14855" width="10.140625" bestFit="1" customWidth="1"/>
    <col min="15106" max="15106" width="12.5703125" customWidth="1"/>
    <col min="15107" max="15107" width="62.85546875" customWidth="1"/>
    <col min="15108" max="15108" width="15.28515625" customWidth="1"/>
    <col min="15109" max="15109" width="22.140625" customWidth="1"/>
    <col min="15111" max="15111" width="10.140625" bestFit="1" customWidth="1"/>
    <col min="15362" max="15362" width="12.5703125" customWidth="1"/>
    <col min="15363" max="15363" width="62.85546875" customWidth="1"/>
    <col min="15364" max="15364" width="15.28515625" customWidth="1"/>
    <col min="15365" max="15365" width="22.140625" customWidth="1"/>
    <col min="15367" max="15367" width="10.140625" bestFit="1" customWidth="1"/>
    <col min="15618" max="15618" width="12.5703125" customWidth="1"/>
    <col min="15619" max="15619" width="62.85546875" customWidth="1"/>
    <col min="15620" max="15620" width="15.28515625" customWidth="1"/>
    <col min="15621" max="15621" width="22.140625" customWidth="1"/>
    <col min="15623" max="15623" width="10.140625" bestFit="1" customWidth="1"/>
    <col min="15874" max="15874" width="12.5703125" customWidth="1"/>
    <col min="15875" max="15875" width="62.85546875" customWidth="1"/>
    <col min="15876" max="15876" width="15.28515625" customWidth="1"/>
    <col min="15877" max="15877" width="22.140625" customWidth="1"/>
    <col min="15879" max="15879" width="10.140625" bestFit="1" customWidth="1"/>
    <col min="16130" max="16130" width="12.5703125" customWidth="1"/>
    <col min="16131" max="16131" width="62.85546875" customWidth="1"/>
    <col min="16132" max="16132" width="15.28515625" customWidth="1"/>
    <col min="16133" max="16133" width="22.140625" customWidth="1"/>
    <col min="16135" max="16135" width="10.140625" bestFit="1" customWidth="1"/>
  </cols>
  <sheetData>
    <row r="1" spans="1:16" ht="18">
      <c r="A1" s="1"/>
      <c r="B1" s="2"/>
      <c r="C1" s="1"/>
      <c r="E1" s="3" t="s">
        <v>0</v>
      </c>
      <c r="F1" s="4"/>
      <c r="G1" s="5"/>
    </row>
    <row r="2" spans="1:16" ht="15.75">
      <c r="A2" s="1"/>
      <c r="B2" s="2"/>
      <c r="C2" s="1"/>
      <c r="D2" s="6"/>
      <c r="E2" s="7"/>
      <c r="F2" s="8"/>
      <c r="G2" s="5"/>
    </row>
    <row r="3" spans="1:16" ht="18.75" thickBot="1">
      <c r="A3" s="9" t="s">
        <v>1</v>
      </c>
      <c r="B3" s="10"/>
      <c r="C3" s="11"/>
      <c r="D3" s="5"/>
      <c r="E3" s="12"/>
      <c r="F3" s="5"/>
      <c r="G3" s="5"/>
    </row>
    <row r="4" spans="1:16" ht="16.5" thickBot="1">
      <c r="A4" s="13" t="s">
        <v>2</v>
      </c>
      <c r="B4" s="10"/>
      <c r="C4" s="11"/>
      <c r="D4" s="14" t="s">
        <v>3</v>
      </c>
      <c r="E4" s="15">
        <v>1100</v>
      </c>
      <c r="F4" s="5"/>
      <c r="G4" s="5"/>
    </row>
    <row r="5" spans="1:16" ht="44.25" customHeight="1">
      <c r="A5" s="16" t="s">
        <v>4</v>
      </c>
      <c r="B5" s="17"/>
      <c r="C5" s="17"/>
      <c r="D5" s="17"/>
      <c r="E5" s="18"/>
      <c r="F5" s="5"/>
      <c r="G5" s="5"/>
    </row>
    <row r="6" spans="1:16" ht="57" customHeight="1">
      <c r="A6" s="76" t="s">
        <v>76</v>
      </c>
      <c r="B6" s="76"/>
      <c r="C6" s="76"/>
      <c r="D6" s="76"/>
      <c r="E6" s="76"/>
      <c r="F6" s="19"/>
      <c r="G6" s="19"/>
    </row>
    <row r="7" spans="1:16" ht="18">
      <c r="A7" s="77" t="s">
        <v>5</v>
      </c>
      <c r="B7" s="77"/>
      <c r="C7" s="77"/>
      <c r="D7" s="77"/>
      <c r="E7" s="77"/>
      <c r="F7" s="20"/>
      <c r="G7" s="20"/>
      <c r="H7" s="20"/>
      <c r="I7" s="20"/>
      <c r="J7" s="20"/>
      <c r="K7" s="20"/>
      <c r="L7" s="20"/>
      <c r="M7" s="20"/>
      <c r="N7" s="20"/>
      <c r="O7" s="20"/>
      <c r="P7" s="20"/>
    </row>
    <row r="8" spans="1:16" ht="18">
      <c r="A8" s="78" t="s">
        <v>69</v>
      </c>
      <c r="B8" s="78"/>
      <c r="C8" s="78"/>
      <c r="D8" s="78"/>
      <c r="E8" s="78"/>
      <c r="F8" s="21"/>
      <c r="G8" s="21"/>
      <c r="H8" s="21"/>
      <c r="I8" s="21"/>
      <c r="J8" s="21"/>
      <c r="K8" s="21"/>
      <c r="L8" s="21"/>
      <c r="M8" s="21"/>
      <c r="N8" s="21"/>
      <c r="O8" s="21"/>
      <c r="P8" s="22"/>
    </row>
    <row r="9" spans="1:16" ht="18">
      <c r="A9" s="78" t="s">
        <v>6</v>
      </c>
      <c r="B9" s="78"/>
      <c r="C9" s="78"/>
      <c r="D9" s="78"/>
      <c r="E9" s="78"/>
      <c r="F9" s="21"/>
      <c r="G9" s="21"/>
      <c r="H9" s="21"/>
      <c r="I9" s="21"/>
      <c r="J9" s="21"/>
      <c r="K9" s="21"/>
      <c r="L9" s="21"/>
      <c r="M9" s="21"/>
      <c r="N9" s="21"/>
      <c r="O9" s="21"/>
      <c r="P9" s="22"/>
    </row>
    <row r="10" spans="1:16" ht="36" customHeight="1" thickBot="1">
      <c r="A10" s="23"/>
      <c r="B10" s="24"/>
      <c r="C10" s="25" t="s">
        <v>7</v>
      </c>
      <c r="D10" s="79" t="s">
        <v>99</v>
      </c>
      <c r="E10" s="79"/>
      <c r="F10" s="26"/>
      <c r="G10" s="26"/>
    </row>
    <row r="11" spans="1:16" ht="15.75" hidden="1" thickBot="1">
      <c r="A11" s="1"/>
      <c r="B11" s="2"/>
      <c r="C11" s="1"/>
      <c r="D11" s="1"/>
      <c r="E11" s="12"/>
      <c r="F11" s="1"/>
      <c r="G11" s="1"/>
    </row>
    <row r="12" spans="1:16" ht="15.75" hidden="1" thickBot="1">
      <c r="A12" s="80" t="s">
        <v>8</v>
      </c>
      <c r="B12" s="27"/>
      <c r="C12" s="81" t="s">
        <v>9</v>
      </c>
      <c r="D12" s="82" t="s">
        <v>10</v>
      </c>
      <c r="E12" s="83"/>
      <c r="F12" s="1"/>
      <c r="G12" s="1"/>
    </row>
    <row r="13" spans="1:16" ht="26.25" thickBot="1">
      <c r="A13" s="80"/>
      <c r="B13" s="27" t="s">
        <v>11</v>
      </c>
      <c r="C13" s="81"/>
      <c r="D13" s="28" t="s">
        <v>12</v>
      </c>
      <c r="E13" s="29" t="s">
        <v>13</v>
      </c>
      <c r="F13" s="30"/>
      <c r="G13" s="31"/>
    </row>
    <row r="14" spans="1:16">
      <c r="A14" s="32" t="s">
        <v>14</v>
      </c>
      <c r="B14" s="33" t="s">
        <v>15</v>
      </c>
      <c r="C14" s="34" t="s">
        <v>16</v>
      </c>
      <c r="D14" s="34"/>
      <c r="E14" s="35">
        <f xml:space="preserve"> E15+E16+E17+E19+E32</f>
        <v>792247.7</v>
      </c>
      <c r="F14" s="1"/>
      <c r="G14" s="1"/>
    </row>
    <row r="15" spans="1:16">
      <c r="A15" s="36"/>
      <c r="B15" s="37" t="s">
        <v>17</v>
      </c>
      <c r="C15" s="38" t="s">
        <v>18</v>
      </c>
      <c r="D15" s="39" t="s">
        <v>81</v>
      </c>
      <c r="E15" s="72">
        <v>255932.95</v>
      </c>
      <c r="F15" s="1"/>
      <c r="G15" s="1"/>
    </row>
    <row r="16" spans="1:16">
      <c r="A16" s="36"/>
      <c r="B16" s="37" t="s">
        <v>19</v>
      </c>
      <c r="C16" s="38" t="s">
        <v>20</v>
      </c>
      <c r="D16" s="39" t="s">
        <v>100</v>
      </c>
      <c r="E16" s="40">
        <v>92912.49</v>
      </c>
      <c r="F16" s="1"/>
      <c r="G16" s="1"/>
    </row>
    <row r="17" spans="1:11">
      <c r="A17" s="36"/>
      <c r="B17" s="37" t="s">
        <v>21</v>
      </c>
      <c r="C17" s="38" t="s">
        <v>93</v>
      </c>
      <c r="D17" s="71" t="s">
        <v>96</v>
      </c>
      <c r="E17" s="40">
        <v>136173.31</v>
      </c>
      <c r="F17" s="1"/>
      <c r="G17" s="1"/>
      <c r="H17" s="44"/>
    </row>
    <row r="18" spans="1:11">
      <c r="A18" s="36"/>
      <c r="B18" s="37"/>
      <c r="C18" s="38" t="s">
        <v>22</v>
      </c>
      <c r="D18" s="39" t="s">
        <v>94</v>
      </c>
      <c r="E18" s="40">
        <v>108992.13</v>
      </c>
      <c r="F18" s="1"/>
      <c r="G18" s="41"/>
    </row>
    <row r="19" spans="1:11">
      <c r="A19" s="36"/>
      <c r="B19" s="37" t="s">
        <v>23</v>
      </c>
      <c r="C19" s="38" t="s">
        <v>24</v>
      </c>
      <c r="D19" s="39"/>
      <c r="E19" s="72">
        <f>SUM(E20:E31)</f>
        <v>244397.63999999998</v>
      </c>
      <c r="F19" s="1"/>
      <c r="G19" s="1"/>
      <c r="H19" s="44"/>
    </row>
    <row r="20" spans="1:11">
      <c r="A20" s="36"/>
      <c r="B20" s="37"/>
      <c r="C20" s="38" t="s">
        <v>25</v>
      </c>
      <c r="D20" s="39"/>
      <c r="E20" s="40"/>
      <c r="F20" s="1"/>
      <c r="G20" s="1"/>
    </row>
    <row r="21" spans="1:11">
      <c r="A21" s="36"/>
      <c r="B21" s="37"/>
      <c r="C21" s="38" t="s">
        <v>26</v>
      </c>
      <c r="D21" s="39" t="s">
        <v>83</v>
      </c>
      <c r="E21" s="40">
        <v>23380.25</v>
      </c>
      <c r="F21" s="1"/>
      <c r="G21" s="1"/>
      <c r="J21" s="68"/>
      <c r="K21" s="68"/>
    </row>
    <row r="22" spans="1:11">
      <c r="A22" s="36"/>
      <c r="B22" s="37"/>
      <c r="C22" s="38" t="s">
        <v>27</v>
      </c>
      <c r="D22" s="39" t="s">
        <v>84</v>
      </c>
      <c r="E22" s="40">
        <v>22333.62</v>
      </c>
      <c r="F22" s="1"/>
      <c r="G22" s="1"/>
      <c r="I22" s="44">
        <f>E19+E39</f>
        <v>571664.28</v>
      </c>
      <c r="J22" s="69"/>
      <c r="K22" s="68"/>
    </row>
    <row r="23" spans="1:11">
      <c r="A23" s="36"/>
      <c r="B23" s="37"/>
      <c r="C23" s="38" t="s">
        <v>28</v>
      </c>
      <c r="D23" s="39" t="s">
        <v>85</v>
      </c>
      <c r="E23" s="40">
        <v>84153.14</v>
      </c>
      <c r="F23" s="12"/>
      <c r="G23" s="1"/>
      <c r="J23" s="68"/>
      <c r="K23" s="68"/>
    </row>
    <row r="24" spans="1:11">
      <c r="A24" s="36"/>
      <c r="B24" s="37"/>
      <c r="C24" s="38" t="s">
        <v>29</v>
      </c>
      <c r="D24" s="71" t="s">
        <v>86</v>
      </c>
      <c r="E24" s="40">
        <v>50543.41</v>
      </c>
      <c r="F24" s="12"/>
      <c r="G24" s="1"/>
    </row>
    <row r="25" spans="1:11">
      <c r="A25" s="36"/>
      <c r="B25" s="37"/>
      <c r="C25" s="38" t="s">
        <v>30</v>
      </c>
      <c r="D25" s="39" t="s">
        <v>87</v>
      </c>
      <c r="E25" s="40">
        <v>11190.82</v>
      </c>
      <c r="F25" s="12"/>
      <c r="G25" s="1"/>
    </row>
    <row r="26" spans="1:11">
      <c r="A26" s="36"/>
      <c r="B26" s="37"/>
      <c r="C26" s="38" t="s">
        <v>73</v>
      </c>
      <c r="D26" s="39"/>
      <c r="E26" s="40"/>
      <c r="F26" s="12"/>
      <c r="G26" s="1"/>
    </row>
    <row r="27" spans="1:11">
      <c r="A27" s="36"/>
      <c r="B27" s="37"/>
      <c r="C27" s="38" t="s">
        <v>72</v>
      </c>
      <c r="D27" s="39"/>
      <c r="E27" s="40"/>
      <c r="F27" s="12"/>
      <c r="G27" s="1"/>
    </row>
    <row r="28" spans="1:11">
      <c r="A28" s="36"/>
      <c r="B28" s="37"/>
      <c r="C28" s="38" t="s">
        <v>74</v>
      </c>
      <c r="D28" s="39" t="s">
        <v>75</v>
      </c>
      <c r="E28" s="40">
        <v>50563.18</v>
      </c>
      <c r="F28" s="12"/>
      <c r="G28" s="1"/>
    </row>
    <row r="29" spans="1:11">
      <c r="A29" s="36"/>
      <c r="B29" s="37"/>
      <c r="C29" s="38" t="s">
        <v>32</v>
      </c>
      <c r="D29" s="39"/>
      <c r="E29" s="40"/>
      <c r="F29" s="12"/>
      <c r="G29" s="1"/>
    </row>
    <row r="30" spans="1:11">
      <c r="A30" s="36"/>
      <c r="B30" s="37"/>
      <c r="C30" s="38" t="s">
        <v>33</v>
      </c>
      <c r="D30" s="39"/>
      <c r="E30" s="40"/>
      <c r="F30" s="12"/>
      <c r="G30" s="1"/>
    </row>
    <row r="31" spans="1:11">
      <c r="A31" s="36"/>
      <c r="B31" s="37"/>
      <c r="C31" s="38" t="s">
        <v>34</v>
      </c>
      <c r="D31" s="71"/>
      <c r="E31" s="40">
        <v>2233.2199999999998</v>
      </c>
      <c r="F31" s="12"/>
      <c r="G31" s="1"/>
    </row>
    <row r="32" spans="1:11">
      <c r="A32" s="36"/>
      <c r="B32" s="37" t="s">
        <v>35</v>
      </c>
      <c r="C32" s="38" t="s">
        <v>36</v>
      </c>
      <c r="D32" s="73"/>
      <c r="E32" s="72">
        <f>+E33</f>
        <v>62831.31</v>
      </c>
      <c r="F32" s="12"/>
      <c r="G32" s="1"/>
      <c r="H32" s="44"/>
    </row>
    <row r="33" spans="1:8">
      <c r="A33" s="36"/>
      <c r="B33" s="37"/>
      <c r="C33" s="38" t="s">
        <v>37</v>
      </c>
      <c r="D33" s="71" t="s">
        <v>91</v>
      </c>
      <c r="E33" s="40">
        <v>62831.31</v>
      </c>
      <c r="F33" s="1"/>
      <c r="G33" s="1"/>
    </row>
    <row r="34" spans="1:8">
      <c r="A34" s="46" t="s">
        <v>38</v>
      </c>
      <c r="B34" s="47" t="s">
        <v>39</v>
      </c>
      <c r="C34" s="46" t="s">
        <v>16</v>
      </c>
      <c r="D34" s="48"/>
      <c r="E34" s="49">
        <f>SUM(E35,E36,E37,E39,E52,E38)-E38</f>
        <v>561762.60000000009</v>
      </c>
      <c r="F34" s="1"/>
      <c r="G34" s="1"/>
    </row>
    <row r="35" spans="1:8">
      <c r="A35" s="36"/>
      <c r="B35" s="37" t="s">
        <v>17</v>
      </c>
      <c r="C35" s="38" t="s">
        <v>40</v>
      </c>
      <c r="D35" s="39" t="s">
        <v>82</v>
      </c>
      <c r="E35" s="40">
        <v>175257.21</v>
      </c>
      <c r="F35" s="1"/>
      <c r="G35" s="1"/>
      <c r="H35" s="44"/>
    </row>
    <row r="36" spans="1:8">
      <c r="A36" s="36"/>
      <c r="B36" s="37" t="s">
        <v>19</v>
      </c>
      <c r="C36" s="38" t="s">
        <v>20</v>
      </c>
      <c r="D36" s="39"/>
      <c r="E36" s="40"/>
      <c r="F36" s="1"/>
      <c r="G36" s="1"/>
    </row>
    <row r="37" spans="1:8">
      <c r="A37" s="36"/>
      <c r="B37" s="37" t="s">
        <v>21</v>
      </c>
      <c r="C37" s="38" t="s">
        <v>93</v>
      </c>
      <c r="D37" s="71" t="s">
        <v>97</v>
      </c>
      <c r="E37" s="40">
        <v>44693.45</v>
      </c>
      <c r="F37" s="1"/>
      <c r="G37" s="41"/>
      <c r="H37" s="44"/>
    </row>
    <row r="38" spans="1:8">
      <c r="A38" s="36"/>
      <c r="B38" s="37"/>
      <c r="C38" s="38" t="s">
        <v>22</v>
      </c>
      <c r="D38" s="71" t="s">
        <v>95</v>
      </c>
      <c r="E38" s="40">
        <v>5125.0200000000004</v>
      </c>
      <c r="F38" s="1"/>
      <c r="G38" s="1"/>
    </row>
    <row r="39" spans="1:8">
      <c r="A39" s="36"/>
      <c r="B39" s="37" t="s">
        <v>23</v>
      </c>
      <c r="C39" s="38" t="s">
        <v>41</v>
      </c>
      <c r="D39" s="39"/>
      <c r="E39" s="72">
        <f>SUM(E40:E51)</f>
        <v>327266.64</v>
      </c>
      <c r="F39" s="1"/>
      <c r="G39" s="1"/>
    </row>
    <row r="40" spans="1:8">
      <c r="A40" s="36"/>
      <c r="B40" s="37"/>
      <c r="C40" s="38" t="s">
        <v>42</v>
      </c>
      <c r="D40" s="71" t="s">
        <v>88</v>
      </c>
      <c r="E40" s="40">
        <v>15565.77</v>
      </c>
      <c r="F40" s="1"/>
      <c r="G40" s="1"/>
      <c r="H40" s="44"/>
    </row>
    <row r="41" spans="1:8">
      <c r="A41" s="36"/>
      <c r="B41" s="37"/>
      <c r="C41" s="38" t="s">
        <v>27</v>
      </c>
      <c r="D41" s="71"/>
      <c r="E41" s="40"/>
      <c r="F41" s="1"/>
      <c r="G41" s="1"/>
    </row>
    <row r="42" spans="1:8">
      <c r="A42" s="36"/>
      <c r="B42" s="37"/>
      <c r="C42" s="38" t="s">
        <v>43</v>
      </c>
      <c r="D42" s="71" t="s">
        <v>89</v>
      </c>
      <c r="E42" s="40">
        <v>92673</v>
      </c>
      <c r="F42" s="1"/>
      <c r="G42" s="1"/>
    </row>
    <row r="43" spans="1:8">
      <c r="A43" s="36"/>
      <c r="B43" s="37"/>
      <c r="C43" s="38" t="s">
        <v>44</v>
      </c>
      <c r="D43" s="71"/>
      <c r="E43" s="40"/>
      <c r="F43" s="1"/>
      <c r="G43" s="1"/>
    </row>
    <row r="44" spans="1:8">
      <c r="A44" s="36"/>
      <c r="B44" s="37"/>
      <c r="C44" s="38" t="s">
        <v>45</v>
      </c>
      <c r="D44" s="71"/>
      <c r="E44" s="40"/>
      <c r="F44" s="1"/>
      <c r="G44" s="1"/>
    </row>
    <row r="45" spans="1:8">
      <c r="A45" s="36"/>
      <c r="B45" s="37"/>
      <c r="C45" s="38" t="s">
        <v>31</v>
      </c>
      <c r="D45" s="71"/>
      <c r="E45" s="40"/>
      <c r="F45" s="1"/>
      <c r="G45" s="1"/>
    </row>
    <row r="46" spans="1:8">
      <c r="A46" s="36"/>
      <c r="B46" s="37"/>
      <c r="C46" s="38" t="s">
        <v>46</v>
      </c>
      <c r="D46" s="71"/>
      <c r="E46" s="40"/>
      <c r="F46" s="1"/>
      <c r="G46" s="1"/>
    </row>
    <row r="47" spans="1:8">
      <c r="A47" s="36"/>
      <c r="B47" s="37"/>
      <c r="C47" s="38" t="s">
        <v>47</v>
      </c>
      <c r="D47" s="71" t="s">
        <v>90</v>
      </c>
      <c r="E47" s="40">
        <v>218267.87</v>
      </c>
      <c r="F47" s="1"/>
      <c r="G47" s="1"/>
    </row>
    <row r="48" spans="1:8">
      <c r="A48" s="36"/>
      <c r="B48" s="37"/>
      <c r="C48" s="38" t="s">
        <v>30</v>
      </c>
      <c r="D48" s="39" t="s">
        <v>80</v>
      </c>
      <c r="E48" s="40">
        <v>760</v>
      </c>
      <c r="F48" s="1"/>
      <c r="G48" s="1"/>
    </row>
    <row r="49" spans="1:7">
      <c r="A49" s="36"/>
      <c r="B49" s="37"/>
      <c r="C49" s="38" t="s">
        <v>34</v>
      </c>
      <c r="D49" s="39"/>
      <c r="E49" s="40"/>
      <c r="F49" s="1"/>
      <c r="G49" s="1"/>
    </row>
    <row r="50" spans="1:7">
      <c r="A50" s="36"/>
      <c r="B50" s="37"/>
      <c r="C50" s="38" t="s">
        <v>48</v>
      </c>
      <c r="D50" s="39"/>
      <c r="E50" s="40"/>
      <c r="F50" s="1"/>
      <c r="G50" s="1"/>
    </row>
    <row r="51" spans="1:7">
      <c r="A51" s="36"/>
      <c r="B51" s="37"/>
      <c r="C51" s="42" t="s">
        <v>71</v>
      </c>
      <c r="D51" s="39"/>
      <c r="E51" s="40"/>
      <c r="F51" s="1"/>
      <c r="G51" s="1"/>
    </row>
    <row r="52" spans="1:7">
      <c r="A52" s="36"/>
      <c r="B52" s="37" t="s">
        <v>35</v>
      </c>
      <c r="C52" s="38" t="s">
        <v>49</v>
      </c>
      <c r="D52" s="39" t="s">
        <v>92</v>
      </c>
      <c r="E52" s="40">
        <v>14545.3</v>
      </c>
      <c r="F52" s="1"/>
      <c r="G52" s="1"/>
    </row>
    <row r="53" spans="1:7">
      <c r="A53" s="46" t="s">
        <v>50</v>
      </c>
      <c r="B53" s="47" t="s">
        <v>51</v>
      </c>
      <c r="C53" s="46" t="s">
        <v>16</v>
      </c>
      <c r="D53" s="48"/>
      <c r="E53" s="49">
        <f>E54+E61+E55+E57</f>
        <v>50397</v>
      </c>
      <c r="F53" s="1"/>
      <c r="G53" s="1"/>
    </row>
    <row r="54" spans="1:7">
      <c r="A54" s="38"/>
      <c r="B54" s="84" t="s">
        <v>19</v>
      </c>
      <c r="C54" s="42" t="s">
        <v>20</v>
      </c>
      <c r="D54" s="39" t="s">
        <v>78</v>
      </c>
      <c r="E54" s="40">
        <v>44386</v>
      </c>
      <c r="F54" s="1"/>
      <c r="G54" s="1"/>
    </row>
    <row r="55" spans="1:7">
      <c r="A55" s="36"/>
      <c r="B55" s="84" t="s">
        <v>21</v>
      </c>
      <c r="C55" s="42" t="s">
        <v>52</v>
      </c>
      <c r="D55" s="42"/>
      <c r="E55" s="45">
        <v>2783</v>
      </c>
      <c r="F55" s="1"/>
      <c r="G55" s="41"/>
    </row>
    <row r="56" spans="1:7">
      <c r="A56" s="36"/>
      <c r="B56" s="84"/>
      <c r="C56" s="42" t="s">
        <v>22</v>
      </c>
      <c r="D56" s="42" t="s">
        <v>109</v>
      </c>
      <c r="E56" s="45">
        <v>2783</v>
      </c>
      <c r="F56" s="1"/>
      <c r="G56" s="1"/>
    </row>
    <row r="57" spans="1:7">
      <c r="A57" s="38"/>
      <c r="B57" s="84" t="s">
        <v>23</v>
      </c>
      <c r="C57" s="42" t="s">
        <v>53</v>
      </c>
      <c r="D57" s="42"/>
      <c r="E57" s="45">
        <v>2703</v>
      </c>
      <c r="F57" s="1"/>
      <c r="G57" s="1"/>
    </row>
    <row r="58" spans="1:7">
      <c r="A58" s="38"/>
      <c r="B58" s="84"/>
      <c r="C58" s="42" t="s">
        <v>42</v>
      </c>
      <c r="D58" s="42" t="s">
        <v>80</v>
      </c>
      <c r="E58" s="45">
        <v>2703</v>
      </c>
      <c r="F58" s="1"/>
      <c r="G58" s="1"/>
    </row>
    <row r="59" spans="1:7">
      <c r="A59" s="38"/>
      <c r="B59" s="84"/>
      <c r="C59" s="42"/>
      <c r="D59" s="42"/>
      <c r="E59" s="45"/>
      <c r="F59" s="1"/>
      <c r="G59" s="1"/>
    </row>
    <row r="60" spans="1:7">
      <c r="A60" s="38"/>
      <c r="B60" s="84"/>
      <c r="C60" s="42" t="s">
        <v>43</v>
      </c>
      <c r="D60" s="42"/>
      <c r="E60" s="45"/>
      <c r="F60" s="1"/>
      <c r="G60" s="1"/>
    </row>
    <row r="61" spans="1:7">
      <c r="A61" s="36"/>
      <c r="B61" s="84" t="s">
        <v>35</v>
      </c>
      <c r="C61" s="42" t="s">
        <v>54</v>
      </c>
      <c r="D61" s="42" t="s">
        <v>106</v>
      </c>
      <c r="E61" s="45">
        <v>525</v>
      </c>
      <c r="F61" s="1"/>
      <c r="G61" s="1"/>
    </row>
    <row r="62" spans="1:7" ht="12.75" customHeight="1">
      <c r="A62" s="46" t="s">
        <v>55</v>
      </c>
      <c r="B62" s="47" t="s">
        <v>101</v>
      </c>
      <c r="C62" s="46" t="s">
        <v>16</v>
      </c>
      <c r="D62" s="48"/>
      <c r="E62" s="49">
        <f>SUM(E63+E64+E65)</f>
        <v>41372.18</v>
      </c>
      <c r="F62" s="1"/>
      <c r="G62" s="1"/>
    </row>
    <row r="63" spans="1:7" ht="30.75" customHeight="1">
      <c r="A63" s="36"/>
      <c r="B63" s="37" t="s">
        <v>17</v>
      </c>
      <c r="C63" s="38" t="s">
        <v>56</v>
      </c>
      <c r="D63" s="39" t="s">
        <v>102</v>
      </c>
      <c r="E63" s="40">
        <f>39045.78+1720</f>
        <v>40765.78</v>
      </c>
      <c r="F63" s="1"/>
      <c r="G63" s="1"/>
    </row>
    <row r="64" spans="1:7">
      <c r="A64" s="36"/>
      <c r="B64" s="37" t="s">
        <v>23</v>
      </c>
      <c r="C64" s="38" t="s">
        <v>57</v>
      </c>
      <c r="D64" s="39"/>
      <c r="E64" s="40">
        <v>0</v>
      </c>
      <c r="F64" s="1"/>
      <c r="G64" s="1"/>
    </row>
    <row r="65" spans="1:9" ht="21" customHeight="1">
      <c r="A65" s="36"/>
      <c r="B65" s="37" t="s">
        <v>35</v>
      </c>
      <c r="C65" s="38" t="s">
        <v>49</v>
      </c>
      <c r="D65" s="39" t="s">
        <v>98</v>
      </c>
      <c r="E65" s="40">
        <v>606.4</v>
      </c>
      <c r="F65" s="1"/>
      <c r="G65" s="1"/>
    </row>
    <row r="66" spans="1:9">
      <c r="A66" s="46" t="s">
        <v>58</v>
      </c>
      <c r="B66" s="47" t="s">
        <v>59</v>
      </c>
      <c r="C66" s="46" t="s">
        <v>16</v>
      </c>
      <c r="D66" s="48"/>
      <c r="E66" s="49">
        <f>E70+E67+E73</f>
        <v>2389</v>
      </c>
      <c r="F66" s="1"/>
      <c r="G66" s="1"/>
    </row>
    <row r="67" spans="1:9" ht="17.25" customHeight="1">
      <c r="A67" s="36"/>
      <c r="B67" s="37" t="s">
        <v>17</v>
      </c>
      <c r="C67" s="38" t="s">
        <v>56</v>
      </c>
      <c r="D67" s="42"/>
      <c r="E67" s="45"/>
      <c r="F67" s="1"/>
      <c r="G67" s="1"/>
    </row>
    <row r="68" spans="1:9" ht="17.25" customHeight="1">
      <c r="A68" s="36"/>
      <c r="B68" s="37" t="s">
        <v>19</v>
      </c>
      <c r="C68" s="38" t="s">
        <v>77</v>
      </c>
      <c r="D68" s="42"/>
      <c r="E68" s="45"/>
      <c r="F68" s="1"/>
      <c r="G68" s="1"/>
    </row>
    <row r="69" spans="1:9" ht="16.5" customHeight="1">
      <c r="A69" s="36"/>
      <c r="B69" s="37" t="s">
        <v>21</v>
      </c>
      <c r="C69" s="38" t="s">
        <v>52</v>
      </c>
      <c r="D69" s="42" t="s">
        <v>103</v>
      </c>
      <c r="E69" s="45">
        <v>1700</v>
      </c>
      <c r="F69" s="1"/>
      <c r="G69" s="1"/>
    </row>
    <row r="70" spans="1:9" ht="15.75" customHeight="1">
      <c r="A70" s="36"/>
      <c r="B70" s="37"/>
      <c r="C70" s="38" t="s">
        <v>22</v>
      </c>
      <c r="D70" s="42" t="s">
        <v>79</v>
      </c>
      <c r="E70" s="45">
        <v>1700</v>
      </c>
      <c r="F70" s="1"/>
      <c r="G70" s="1"/>
    </row>
    <row r="71" spans="1:9" ht="16.5" customHeight="1">
      <c r="A71" s="36"/>
      <c r="B71" s="37" t="s">
        <v>23</v>
      </c>
      <c r="C71" s="38" t="s">
        <v>53</v>
      </c>
      <c r="D71" s="42"/>
      <c r="E71" s="45">
        <v>0</v>
      </c>
      <c r="F71" s="1"/>
      <c r="G71" s="1"/>
    </row>
    <row r="72" spans="1:9" ht="16.5" customHeight="1">
      <c r="A72" s="36"/>
      <c r="B72" s="37"/>
      <c r="C72" s="38" t="s">
        <v>42</v>
      </c>
      <c r="D72" s="42" t="s">
        <v>105</v>
      </c>
      <c r="E72" s="45">
        <v>0</v>
      </c>
      <c r="F72" s="1"/>
      <c r="G72" s="1"/>
    </row>
    <row r="73" spans="1:9" ht="17.25" customHeight="1">
      <c r="A73" s="36"/>
      <c r="B73" s="37" t="s">
        <v>35</v>
      </c>
      <c r="C73" s="38" t="s">
        <v>49</v>
      </c>
      <c r="D73" s="42" t="s">
        <v>104</v>
      </c>
      <c r="E73" s="45">
        <v>689</v>
      </c>
      <c r="F73" s="1"/>
      <c r="G73" s="1"/>
    </row>
    <row r="74" spans="1:9">
      <c r="A74" s="46" t="s">
        <v>60</v>
      </c>
      <c r="B74" s="47" t="s">
        <v>61</v>
      </c>
      <c r="C74" s="46" t="s">
        <v>16</v>
      </c>
      <c r="D74" s="48"/>
      <c r="E74" s="49">
        <f>E75</f>
        <v>0</v>
      </c>
      <c r="F74" s="1"/>
      <c r="G74" s="1"/>
    </row>
    <row r="75" spans="1:9" ht="25.5" customHeight="1">
      <c r="A75" s="36"/>
      <c r="B75" s="37" t="s">
        <v>19</v>
      </c>
      <c r="C75" s="38" t="s">
        <v>20</v>
      </c>
      <c r="D75" s="42"/>
      <c r="E75" s="45"/>
      <c r="F75" s="1"/>
      <c r="G75" s="1"/>
    </row>
    <row r="76" spans="1:9">
      <c r="A76" s="46" t="s">
        <v>62</v>
      </c>
      <c r="B76" s="50"/>
      <c r="C76" s="46" t="s">
        <v>63</v>
      </c>
      <c r="D76" s="51"/>
      <c r="E76" s="49">
        <f>E77+E78+E79+E80+E95</f>
        <v>1448168.4800000002</v>
      </c>
      <c r="F76" s="1"/>
      <c r="G76" s="1"/>
      <c r="I76">
        <f>993-328</f>
        <v>665</v>
      </c>
    </row>
    <row r="77" spans="1:9">
      <c r="A77" s="36"/>
      <c r="B77" s="37" t="s">
        <v>17</v>
      </c>
      <c r="C77" s="38" t="s">
        <v>64</v>
      </c>
      <c r="D77" s="52"/>
      <c r="E77" s="53">
        <f>E15+E35+E63</f>
        <v>471955.94000000006</v>
      </c>
      <c r="F77" s="1"/>
      <c r="G77" s="1"/>
    </row>
    <row r="78" spans="1:9">
      <c r="A78" s="36"/>
      <c r="B78" s="37" t="s">
        <v>19</v>
      </c>
      <c r="C78" s="38" t="s">
        <v>20</v>
      </c>
      <c r="D78" s="52"/>
      <c r="E78" s="53">
        <f>E16+E36+E54+E68+E75</f>
        <v>137298.49</v>
      </c>
      <c r="F78" s="1"/>
      <c r="G78" s="1"/>
    </row>
    <row r="79" spans="1:9">
      <c r="A79" s="36"/>
      <c r="B79" s="37" t="s">
        <v>21</v>
      </c>
      <c r="C79" s="70" t="s">
        <v>52</v>
      </c>
      <c r="D79" s="52"/>
      <c r="E79" s="53">
        <f>E17+E37+E55+E70</f>
        <v>185349.76000000001</v>
      </c>
      <c r="F79" s="1"/>
      <c r="G79" s="1"/>
    </row>
    <row r="80" spans="1:9">
      <c r="A80" s="36"/>
      <c r="B80" s="37" t="s">
        <v>23</v>
      </c>
      <c r="C80" s="38" t="s">
        <v>41</v>
      </c>
      <c r="D80" s="52"/>
      <c r="E80" s="53">
        <f>E39+E19+E57+E71</f>
        <v>574367.28</v>
      </c>
      <c r="F80" s="1"/>
      <c r="G80" s="1"/>
    </row>
    <row r="81" spans="1:7">
      <c r="A81" s="36"/>
      <c r="B81" s="37"/>
      <c r="C81" s="38" t="s">
        <v>22</v>
      </c>
      <c r="D81" s="52"/>
      <c r="E81" s="45"/>
      <c r="F81" s="1"/>
      <c r="G81" s="1"/>
    </row>
    <row r="82" spans="1:7" hidden="1">
      <c r="A82" s="36"/>
      <c r="B82" s="37" t="s">
        <v>23</v>
      </c>
      <c r="C82" s="38" t="s">
        <v>24</v>
      </c>
      <c r="D82" s="52"/>
      <c r="E82" s="53" t="e">
        <f xml:space="preserve"> SUM(E83:E94)</f>
        <v>#REF!</v>
      </c>
      <c r="F82" s="1"/>
      <c r="G82" s="1"/>
    </row>
    <row r="83" spans="1:7" hidden="1">
      <c r="A83" s="36"/>
      <c r="B83" s="37"/>
      <c r="C83" s="38" t="s">
        <v>26</v>
      </c>
      <c r="D83" s="42"/>
      <c r="E83" s="45" t="e">
        <f>+E21+E40+#REF!+#REF!</f>
        <v>#REF!</v>
      </c>
      <c r="F83" s="54">
        <v>2607</v>
      </c>
      <c r="G83" s="1"/>
    </row>
    <row r="84" spans="1:7">
      <c r="A84" s="36"/>
      <c r="B84" s="37"/>
      <c r="C84" s="38" t="s">
        <v>26</v>
      </c>
      <c r="D84" s="42"/>
      <c r="E84" s="45"/>
      <c r="F84" s="1"/>
      <c r="G84" s="41"/>
    </row>
    <row r="85" spans="1:7">
      <c r="A85" s="36"/>
      <c r="B85" s="37"/>
      <c r="C85" s="38" t="s">
        <v>27</v>
      </c>
      <c r="D85" s="42"/>
      <c r="E85" s="45"/>
      <c r="F85" s="1"/>
      <c r="G85" s="1"/>
    </row>
    <row r="86" spans="1:7">
      <c r="A86" s="36"/>
      <c r="B86" s="37"/>
      <c r="C86" s="38" t="s">
        <v>28</v>
      </c>
      <c r="D86" s="42"/>
      <c r="E86" s="45"/>
      <c r="F86" s="1"/>
      <c r="G86" s="1"/>
    </row>
    <row r="87" spans="1:7">
      <c r="A87" s="36"/>
      <c r="B87" s="37"/>
      <c r="C87" s="38" t="s">
        <v>29</v>
      </c>
      <c r="D87" s="42"/>
      <c r="E87" s="45"/>
      <c r="F87" s="1"/>
      <c r="G87" s="1"/>
    </row>
    <row r="88" spans="1:7">
      <c r="A88" s="36"/>
      <c r="B88" s="37"/>
      <c r="C88" s="38" t="s">
        <v>30</v>
      </c>
      <c r="D88" s="42"/>
      <c r="E88" s="45"/>
      <c r="F88" s="1"/>
      <c r="G88" s="1"/>
    </row>
    <row r="89" spans="1:7">
      <c r="A89" s="36"/>
      <c r="B89" s="37"/>
      <c r="C89" s="38" t="s">
        <v>44</v>
      </c>
      <c r="D89" s="42"/>
      <c r="E89" s="45"/>
      <c r="F89" s="1"/>
      <c r="G89" s="1"/>
    </row>
    <row r="90" spans="1:7">
      <c r="A90" s="36"/>
      <c r="B90" s="37"/>
      <c r="C90" s="38" t="s">
        <v>65</v>
      </c>
      <c r="D90" s="42"/>
      <c r="E90" s="45"/>
      <c r="F90" s="1"/>
      <c r="G90" s="1"/>
    </row>
    <row r="91" spans="1:7">
      <c r="A91" s="36"/>
      <c r="B91" s="37"/>
      <c r="C91" s="38" t="s">
        <v>32</v>
      </c>
      <c r="D91" s="42"/>
      <c r="E91" s="45"/>
      <c r="F91" s="1"/>
      <c r="G91" s="1"/>
    </row>
    <row r="92" spans="1:7">
      <c r="A92" s="36"/>
      <c r="B92" s="37"/>
      <c r="C92" s="38" t="s">
        <v>33</v>
      </c>
      <c r="D92" s="42"/>
      <c r="E92" s="45"/>
      <c r="F92" s="1"/>
      <c r="G92" s="1"/>
    </row>
    <row r="93" spans="1:7">
      <c r="A93" s="36"/>
      <c r="B93" s="37"/>
      <c r="C93" s="38" t="s">
        <v>48</v>
      </c>
      <c r="D93" s="42"/>
      <c r="E93" s="45"/>
      <c r="F93" s="1"/>
      <c r="G93" s="1"/>
    </row>
    <row r="94" spans="1:7">
      <c r="A94" s="36"/>
      <c r="B94" s="37"/>
      <c r="C94" s="38" t="s">
        <v>34</v>
      </c>
      <c r="D94" s="42"/>
      <c r="E94" s="45"/>
      <c r="F94" s="1"/>
      <c r="G94" s="1"/>
    </row>
    <row r="95" spans="1:7">
      <c r="A95" s="36"/>
      <c r="B95" s="37" t="s">
        <v>35</v>
      </c>
      <c r="C95" s="38" t="s">
        <v>36</v>
      </c>
      <c r="D95" s="52"/>
      <c r="E95" s="43">
        <f>E32+E52+E61+E65+E73</f>
        <v>79197.009999999995</v>
      </c>
      <c r="F95" s="1"/>
      <c r="G95" s="1"/>
    </row>
    <row r="96" spans="1:7">
      <c r="A96" s="55"/>
      <c r="B96" s="56"/>
      <c r="C96" s="55"/>
      <c r="D96" s="55"/>
      <c r="E96" s="57"/>
      <c r="F96" s="1"/>
      <c r="G96" s="1"/>
    </row>
    <row r="97" spans="1:7">
      <c r="A97" s="75" t="s">
        <v>66</v>
      </c>
      <c r="B97" s="75"/>
      <c r="C97" s="75"/>
      <c r="D97" s="58"/>
      <c r="E97" s="57"/>
      <c r="F97" s="1"/>
      <c r="G97" s="1"/>
    </row>
    <row r="98" spans="1:7">
      <c r="A98" s="58"/>
      <c r="B98" s="55" t="s">
        <v>107</v>
      </c>
      <c r="C98" s="58"/>
      <c r="E98" s="57"/>
      <c r="F98" s="1"/>
      <c r="G98" s="1"/>
    </row>
    <row r="99" spans="1:7">
      <c r="A99" s="55"/>
      <c r="B99" s="59"/>
      <c r="C99" s="5"/>
      <c r="D99" s="60"/>
      <c r="E99" s="57"/>
      <c r="F99" s="1"/>
      <c r="G99" s="1"/>
    </row>
    <row r="100" spans="1:7">
      <c r="A100" s="55"/>
      <c r="B100" s="56"/>
      <c r="C100" s="61" t="s">
        <v>67</v>
      </c>
      <c r="E100" s="57"/>
      <c r="F100" s="1"/>
      <c r="G100" s="1"/>
    </row>
    <row r="101" spans="1:7">
      <c r="A101" s="62"/>
      <c r="B101" s="63"/>
      <c r="C101" s="64" t="s">
        <v>68</v>
      </c>
      <c r="E101" s="65"/>
      <c r="F101" s="1"/>
      <c r="G101" s="1"/>
    </row>
    <row r="102" spans="1:7">
      <c r="F102" s="66"/>
      <c r="G102" s="66"/>
    </row>
    <row r="103" spans="1:7">
      <c r="C103" s="61" t="s">
        <v>70</v>
      </c>
      <c r="D103" s="64"/>
      <c r="E103" s="64"/>
      <c r="F103" s="66"/>
      <c r="G103" s="66"/>
    </row>
    <row r="104" spans="1:7" ht="39" customHeight="1">
      <c r="C104" s="74" t="s">
        <v>108</v>
      </c>
      <c r="D104" s="67"/>
      <c r="F104" s="66"/>
      <c r="G104" s="66"/>
    </row>
    <row r="105" spans="1:7">
      <c r="F105" s="66"/>
      <c r="G105" s="66"/>
    </row>
    <row r="106" spans="1:7">
      <c r="F106" s="66"/>
      <c r="G106" s="66"/>
    </row>
    <row r="107" spans="1:7">
      <c r="F107" s="66"/>
      <c r="G107" s="66"/>
    </row>
    <row r="108" spans="1:7">
      <c r="F108" s="66"/>
      <c r="G108" s="66"/>
    </row>
    <row r="109" spans="1:7">
      <c r="F109" s="66"/>
      <c r="G109" s="66"/>
    </row>
    <row r="110" spans="1:7">
      <c r="F110" s="66"/>
      <c r="G110" s="66"/>
    </row>
    <row r="111" spans="1:7">
      <c r="F111" s="66"/>
      <c r="G111" s="66"/>
    </row>
    <row r="112" spans="1:7">
      <c r="F112" s="66"/>
      <c r="G112" s="66"/>
    </row>
    <row r="113" spans="6:7">
      <c r="F113" s="66"/>
      <c r="G113" s="66"/>
    </row>
    <row r="114" spans="6:7">
      <c r="F114" s="66"/>
      <c r="G114" s="66"/>
    </row>
    <row r="115" spans="6:7">
      <c r="F115" s="66"/>
      <c r="G115" s="66"/>
    </row>
    <row r="116" spans="6:7">
      <c r="F116" s="1"/>
      <c r="G116" s="1"/>
    </row>
    <row r="117" spans="6:7">
      <c r="F117" s="1"/>
      <c r="G117" s="1"/>
    </row>
    <row r="118" spans="6:7">
      <c r="F118" s="1"/>
      <c r="G118" s="1"/>
    </row>
    <row r="121" spans="6:7" ht="39" customHeight="1"/>
  </sheetData>
  <mergeCells count="9">
    <mergeCell ref="A97:C97"/>
    <mergeCell ref="A6:E6"/>
    <mergeCell ref="A7:E7"/>
    <mergeCell ref="A8:E8"/>
    <mergeCell ref="A9:E9"/>
    <mergeCell ref="D10:E10"/>
    <mergeCell ref="A12:A13"/>
    <mergeCell ref="C12:C13"/>
    <mergeCell ref="D12:E12"/>
  </mergeCells>
  <dataValidations count="1">
    <dataValidation type="textLength" allowBlank="1" showInputMessage="1" showErrorMessage="1" errorTitle="Неправилна стойност" error="Неправилна стойност" promptTitle="Въвежда се наименованието на" prompt="второстепенния разпоредител с бюджетни кредити" sqref="A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A65546 IW65546 SS65546 ACO65546 AMK65546 AWG65546 BGC65546 BPY65546 BZU65546 CJQ65546 CTM65546 DDI65546 DNE65546 DXA65546 EGW65546 EQS65546 FAO65546 FKK65546 FUG65546 GEC65546 GNY65546 GXU65546 HHQ65546 HRM65546 IBI65546 ILE65546 IVA65546 JEW65546 JOS65546 JYO65546 KIK65546 KSG65546 LCC65546 LLY65546 LVU65546 MFQ65546 MPM65546 MZI65546 NJE65546 NTA65546 OCW65546 OMS65546 OWO65546 PGK65546 PQG65546 QAC65546 QJY65546 QTU65546 RDQ65546 RNM65546 RXI65546 SHE65546 SRA65546 TAW65546 TKS65546 TUO65546 UEK65546 UOG65546 UYC65546 VHY65546 VRU65546 WBQ65546 WLM65546 WVI65546 A131082 IW131082 SS131082 ACO131082 AMK131082 AWG131082 BGC131082 BPY131082 BZU131082 CJQ131082 CTM131082 DDI131082 DNE131082 DXA131082 EGW131082 EQS131082 FAO131082 FKK131082 FUG131082 GEC131082 GNY131082 GXU131082 HHQ131082 HRM131082 IBI131082 ILE131082 IVA131082 JEW131082 JOS131082 JYO131082 KIK131082 KSG131082 LCC131082 LLY131082 LVU131082 MFQ131082 MPM131082 MZI131082 NJE131082 NTA131082 OCW131082 OMS131082 OWO131082 PGK131082 PQG131082 QAC131082 QJY131082 QTU131082 RDQ131082 RNM131082 RXI131082 SHE131082 SRA131082 TAW131082 TKS131082 TUO131082 UEK131082 UOG131082 UYC131082 VHY131082 VRU131082 WBQ131082 WLM131082 WVI131082 A196618 IW196618 SS196618 ACO196618 AMK196618 AWG196618 BGC196618 BPY196618 BZU196618 CJQ196618 CTM196618 DDI196618 DNE196618 DXA196618 EGW196618 EQS196618 FAO196618 FKK196618 FUG196618 GEC196618 GNY196618 GXU196618 HHQ196618 HRM196618 IBI196618 ILE196618 IVA196618 JEW196618 JOS196618 JYO196618 KIK196618 KSG196618 LCC196618 LLY196618 LVU196618 MFQ196618 MPM196618 MZI196618 NJE196618 NTA196618 OCW196618 OMS196618 OWO196618 PGK196618 PQG196618 QAC196618 QJY196618 QTU196618 RDQ196618 RNM196618 RXI196618 SHE196618 SRA196618 TAW196618 TKS196618 TUO196618 UEK196618 UOG196618 UYC196618 VHY196618 VRU196618 WBQ196618 WLM196618 WVI196618 A262154 IW262154 SS262154 ACO262154 AMK262154 AWG262154 BGC262154 BPY262154 BZU262154 CJQ262154 CTM262154 DDI262154 DNE262154 DXA262154 EGW262154 EQS262154 FAO262154 FKK262154 FUG262154 GEC262154 GNY262154 GXU262154 HHQ262154 HRM262154 IBI262154 ILE262154 IVA262154 JEW262154 JOS262154 JYO262154 KIK262154 KSG262154 LCC262154 LLY262154 LVU262154 MFQ262154 MPM262154 MZI262154 NJE262154 NTA262154 OCW262154 OMS262154 OWO262154 PGK262154 PQG262154 QAC262154 QJY262154 QTU262154 RDQ262154 RNM262154 RXI262154 SHE262154 SRA262154 TAW262154 TKS262154 TUO262154 UEK262154 UOG262154 UYC262154 VHY262154 VRU262154 WBQ262154 WLM262154 WVI262154 A327690 IW327690 SS327690 ACO327690 AMK327690 AWG327690 BGC327690 BPY327690 BZU327690 CJQ327690 CTM327690 DDI327690 DNE327690 DXA327690 EGW327690 EQS327690 FAO327690 FKK327690 FUG327690 GEC327690 GNY327690 GXU327690 HHQ327690 HRM327690 IBI327690 ILE327690 IVA327690 JEW327690 JOS327690 JYO327690 KIK327690 KSG327690 LCC327690 LLY327690 LVU327690 MFQ327690 MPM327690 MZI327690 NJE327690 NTA327690 OCW327690 OMS327690 OWO327690 PGK327690 PQG327690 QAC327690 QJY327690 QTU327690 RDQ327690 RNM327690 RXI327690 SHE327690 SRA327690 TAW327690 TKS327690 TUO327690 UEK327690 UOG327690 UYC327690 VHY327690 VRU327690 WBQ327690 WLM327690 WVI327690 A393226 IW393226 SS393226 ACO393226 AMK393226 AWG393226 BGC393226 BPY393226 BZU393226 CJQ393226 CTM393226 DDI393226 DNE393226 DXA393226 EGW393226 EQS393226 FAO393226 FKK393226 FUG393226 GEC393226 GNY393226 GXU393226 HHQ393226 HRM393226 IBI393226 ILE393226 IVA393226 JEW393226 JOS393226 JYO393226 KIK393226 KSG393226 LCC393226 LLY393226 LVU393226 MFQ393226 MPM393226 MZI393226 NJE393226 NTA393226 OCW393226 OMS393226 OWO393226 PGK393226 PQG393226 QAC393226 QJY393226 QTU393226 RDQ393226 RNM393226 RXI393226 SHE393226 SRA393226 TAW393226 TKS393226 TUO393226 UEK393226 UOG393226 UYC393226 VHY393226 VRU393226 WBQ393226 WLM393226 WVI393226 A458762 IW458762 SS458762 ACO458762 AMK458762 AWG458762 BGC458762 BPY458762 BZU458762 CJQ458762 CTM458762 DDI458762 DNE458762 DXA458762 EGW458762 EQS458762 FAO458762 FKK458762 FUG458762 GEC458762 GNY458762 GXU458762 HHQ458762 HRM458762 IBI458762 ILE458762 IVA458762 JEW458762 JOS458762 JYO458762 KIK458762 KSG458762 LCC458762 LLY458762 LVU458762 MFQ458762 MPM458762 MZI458762 NJE458762 NTA458762 OCW458762 OMS458762 OWO458762 PGK458762 PQG458762 QAC458762 QJY458762 QTU458762 RDQ458762 RNM458762 RXI458762 SHE458762 SRA458762 TAW458762 TKS458762 TUO458762 UEK458762 UOG458762 UYC458762 VHY458762 VRU458762 WBQ458762 WLM458762 WVI458762 A524298 IW524298 SS524298 ACO524298 AMK524298 AWG524298 BGC524298 BPY524298 BZU524298 CJQ524298 CTM524298 DDI524298 DNE524298 DXA524298 EGW524298 EQS524298 FAO524298 FKK524298 FUG524298 GEC524298 GNY524298 GXU524298 HHQ524298 HRM524298 IBI524298 ILE524298 IVA524298 JEW524298 JOS524298 JYO524298 KIK524298 KSG524298 LCC524298 LLY524298 LVU524298 MFQ524298 MPM524298 MZI524298 NJE524298 NTA524298 OCW524298 OMS524298 OWO524298 PGK524298 PQG524298 QAC524298 QJY524298 QTU524298 RDQ524298 RNM524298 RXI524298 SHE524298 SRA524298 TAW524298 TKS524298 TUO524298 UEK524298 UOG524298 UYC524298 VHY524298 VRU524298 WBQ524298 WLM524298 WVI524298 A589834 IW589834 SS589834 ACO589834 AMK589834 AWG589834 BGC589834 BPY589834 BZU589834 CJQ589834 CTM589834 DDI589834 DNE589834 DXA589834 EGW589834 EQS589834 FAO589834 FKK589834 FUG589834 GEC589834 GNY589834 GXU589834 HHQ589834 HRM589834 IBI589834 ILE589834 IVA589834 JEW589834 JOS589834 JYO589834 KIK589834 KSG589834 LCC589834 LLY589834 LVU589834 MFQ589834 MPM589834 MZI589834 NJE589834 NTA589834 OCW589834 OMS589834 OWO589834 PGK589834 PQG589834 QAC589834 QJY589834 QTU589834 RDQ589834 RNM589834 RXI589834 SHE589834 SRA589834 TAW589834 TKS589834 TUO589834 UEK589834 UOG589834 UYC589834 VHY589834 VRU589834 WBQ589834 WLM589834 WVI589834 A655370 IW655370 SS655370 ACO655370 AMK655370 AWG655370 BGC655370 BPY655370 BZU655370 CJQ655370 CTM655370 DDI655370 DNE655370 DXA655370 EGW655370 EQS655370 FAO655370 FKK655370 FUG655370 GEC655370 GNY655370 GXU655370 HHQ655370 HRM655370 IBI655370 ILE655370 IVA655370 JEW655370 JOS655370 JYO655370 KIK655370 KSG655370 LCC655370 LLY655370 LVU655370 MFQ655370 MPM655370 MZI655370 NJE655370 NTA655370 OCW655370 OMS655370 OWO655370 PGK655370 PQG655370 QAC655370 QJY655370 QTU655370 RDQ655370 RNM655370 RXI655370 SHE655370 SRA655370 TAW655370 TKS655370 TUO655370 UEK655370 UOG655370 UYC655370 VHY655370 VRU655370 WBQ655370 WLM655370 WVI655370 A720906 IW720906 SS720906 ACO720906 AMK720906 AWG720906 BGC720906 BPY720906 BZU720906 CJQ720906 CTM720906 DDI720906 DNE720906 DXA720906 EGW720906 EQS720906 FAO720906 FKK720906 FUG720906 GEC720906 GNY720906 GXU720906 HHQ720906 HRM720906 IBI720906 ILE720906 IVA720906 JEW720906 JOS720906 JYO720906 KIK720906 KSG720906 LCC720906 LLY720906 LVU720906 MFQ720906 MPM720906 MZI720906 NJE720906 NTA720906 OCW720906 OMS720906 OWO720906 PGK720906 PQG720906 QAC720906 QJY720906 QTU720906 RDQ720906 RNM720906 RXI720906 SHE720906 SRA720906 TAW720906 TKS720906 TUO720906 UEK720906 UOG720906 UYC720906 VHY720906 VRU720906 WBQ720906 WLM720906 WVI720906 A786442 IW786442 SS786442 ACO786442 AMK786442 AWG786442 BGC786442 BPY786442 BZU786442 CJQ786442 CTM786442 DDI786442 DNE786442 DXA786442 EGW786442 EQS786442 FAO786442 FKK786442 FUG786442 GEC786442 GNY786442 GXU786442 HHQ786442 HRM786442 IBI786442 ILE786442 IVA786442 JEW786442 JOS786442 JYO786442 KIK786442 KSG786442 LCC786442 LLY786442 LVU786442 MFQ786442 MPM786442 MZI786442 NJE786442 NTA786442 OCW786442 OMS786442 OWO786442 PGK786442 PQG786442 QAC786442 QJY786442 QTU786442 RDQ786442 RNM786442 RXI786442 SHE786442 SRA786442 TAW786442 TKS786442 TUO786442 UEK786442 UOG786442 UYC786442 VHY786442 VRU786442 WBQ786442 WLM786442 WVI786442 A851978 IW851978 SS851978 ACO851978 AMK851978 AWG851978 BGC851978 BPY851978 BZU851978 CJQ851978 CTM851978 DDI851978 DNE851978 DXA851978 EGW851978 EQS851978 FAO851978 FKK851978 FUG851978 GEC851978 GNY851978 GXU851978 HHQ851978 HRM851978 IBI851978 ILE851978 IVA851978 JEW851978 JOS851978 JYO851978 KIK851978 KSG851978 LCC851978 LLY851978 LVU851978 MFQ851978 MPM851978 MZI851978 NJE851978 NTA851978 OCW851978 OMS851978 OWO851978 PGK851978 PQG851978 QAC851978 QJY851978 QTU851978 RDQ851978 RNM851978 RXI851978 SHE851978 SRA851978 TAW851978 TKS851978 TUO851978 UEK851978 UOG851978 UYC851978 VHY851978 VRU851978 WBQ851978 WLM851978 WVI851978 A917514 IW917514 SS917514 ACO917514 AMK917514 AWG917514 BGC917514 BPY917514 BZU917514 CJQ917514 CTM917514 DDI917514 DNE917514 DXA917514 EGW917514 EQS917514 FAO917514 FKK917514 FUG917514 GEC917514 GNY917514 GXU917514 HHQ917514 HRM917514 IBI917514 ILE917514 IVA917514 JEW917514 JOS917514 JYO917514 KIK917514 KSG917514 LCC917514 LLY917514 LVU917514 MFQ917514 MPM917514 MZI917514 NJE917514 NTA917514 OCW917514 OMS917514 OWO917514 PGK917514 PQG917514 QAC917514 QJY917514 QTU917514 RDQ917514 RNM917514 RXI917514 SHE917514 SRA917514 TAW917514 TKS917514 TUO917514 UEK917514 UOG917514 UYC917514 VHY917514 VRU917514 WBQ917514 WLM917514 WVI917514 A983050 IW983050 SS983050 ACO983050 AMK983050 AWG983050 BGC983050 BPY983050 BZU983050 CJQ983050 CTM983050 DDI983050 DNE983050 DXA983050 EGW983050 EQS983050 FAO983050 FKK983050 FUG983050 GEC983050 GNY983050 GXU983050 HHQ983050 HRM983050 IBI983050 ILE983050 IVA983050 JEW983050 JOS983050 JYO983050 KIK983050 KSG983050 LCC983050 LLY983050 LVU983050 MFQ983050 MPM983050 MZI983050 NJE983050 NTA983050 OCW983050 OMS983050 OWO983050 PGK983050 PQG983050 QAC983050 QJY983050 QTU983050 RDQ983050 RNM983050 RXI983050 SHE983050 SRA983050 TAW983050 TKS983050 TUO983050 UEK983050 UOG983050 UYC983050 VHY983050 VRU983050 WBQ983050 WLM983050 WVI983050">
      <formula1>1</formula1>
      <formula2>99</formula2>
    </dataValidation>
  </dataValidation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Anastasia Docheva</dc:creator>
  <cp:lastModifiedBy>Nina Georgieva-Belenozova</cp:lastModifiedBy>
  <cp:lastPrinted>2022-05-04T07:00:53Z</cp:lastPrinted>
  <dcterms:created xsi:type="dcterms:W3CDTF">2020-02-19T12:04:40Z</dcterms:created>
  <dcterms:modified xsi:type="dcterms:W3CDTF">2022-07-26T11:39:25Z</dcterms:modified>
</cp:coreProperties>
</file>